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рік\04 РІШЕННЯ\СЕСІЯ\БЮДЖЕТ\15 Уточн. бюджет 24.11\"/>
    </mc:Choice>
  </mc:AlternateContent>
  <xr:revisionPtr revIDLastSave="0" documentId="13_ncr:1_{6E4C601B-3416-4378-945A-8A2D7BD66A54}" xr6:coauthVersionLast="38" xr6:coauthVersionMax="38" xr10:uidLastSave="{00000000-0000-0000-0000-000000000000}"/>
  <bookViews>
    <workbookView xWindow="0" yWindow="0" windowWidth="23040" windowHeight="8796" xr2:uid="{6708B96B-E810-41F7-B2A8-E3F61FA4FA82}"/>
  </bookViews>
  <sheets>
    <sheet name="сесія 24.11 №3-36" sheetId="1" r:id="rId1"/>
  </sheets>
  <externalReferences>
    <externalReference r:id="rId2"/>
  </externalReferences>
  <definedNames>
    <definedName name="_xlnm.Print_Titles" localSheetId="0">'сесія 24.11 №3-36'!$13:$14</definedName>
    <definedName name="_xlnm.Print_Area" localSheetId="0">'сесія 24.11 №3-36'!$A$1:$E$102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9" i="1" l="1"/>
  <c r="E88" i="1" s="1"/>
  <c r="E87" i="1"/>
  <c r="E86" i="1" s="1"/>
  <c r="E85" i="1"/>
  <c r="E84" i="1" s="1"/>
  <c r="E80" i="1"/>
  <c r="E78" i="1"/>
  <c r="E76" i="1"/>
  <c r="E75" i="1"/>
  <c r="E74" i="1" s="1"/>
  <c r="E73" i="1"/>
  <c r="E72" i="1" s="1"/>
  <c r="E71" i="1" s="1"/>
  <c r="E70" i="1"/>
  <c r="E69" i="1"/>
  <c r="E67" i="1"/>
  <c r="E66" i="1"/>
  <c r="E65" i="1" s="1"/>
  <c r="E64" i="1"/>
  <c r="E63" i="1" s="1"/>
  <c r="E61" i="1"/>
  <c r="E60" i="1" s="1"/>
  <c r="E58" i="1"/>
  <c r="E57" i="1" s="1"/>
  <c r="E55" i="1"/>
  <c r="E53" i="1"/>
  <c r="E52" i="1"/>
  <c r="E51" i="1" s="1"/>
  <c r="E50" i="1" s="1"/>
  <c r="E92" i="1" s="1"/>
  <c r="E40" i="1"/>
  <c r="E44" i="1" s="1"/>
  <c r="E38" i="1"/>
  <c r="E35" i="1"/>
  <c r="E33" i="1"/>
  <c r="E32" i="1"/>
  <c r="E31" i="1" s="1"/>
  <c r="E29" i="1"/>
  <c r="E28" i="1" s="1"/>
  <c r="E26" i="1"/>
  <c r="E22" i="1"/>
  <c r="E43" i="1" s="1"/>
  <c r="E20" i="1"/>
  <c r="E18" i="1"/>
  <c r="E16" i="1"/>
  <c r="E42" i="1" l="1"/>
  <c r="F92" i="1"/>
  <c r="E83" i="1"/>
  <c r="E93" i="1" s="1"/>
  <c r="F93" i="1" s="1"/>
  <c r="E91" i="1" l="1"/>
  <c r="F91" i="1" s="1"/>
</calcChain>
</file>

<file path=xl/sharedStrings.xml><?xml version="1.0" encoding="utf-8"?>
<sst xmlns="http://schemas.openxmlformats.org/spreadsheetml/2006/main" count="135" uniqueCount="73">
  <si>
    <t>Додаток 4</t>
  </si>
  <si>
    <t>до рішення сільської ради</t>
  </si>
  <si>
    <t>від 24.11.2023 № 3-36/VIII</t>
  </si>
  <si>
    <t>Міжбюджетні трансферти на 2023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</si>
  <si>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</si>
  <si>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</si>
  <si>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</si>
  <si>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</si>
  <si>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</si>
  <si>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</si>
  <si>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</si>
  <si>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</si>
  <si>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</si>
  <si>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</si>
  <si>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</si>
  <si>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</si>
  <si>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</si>
  <si>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9900000000</t>
  </si>
  <si>
    <t xml:space="preserve">                                                                                                                                                                                    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
</t>
  </si>
  <si>
    <t>0410000000</t>
  </si>
  <si>
    <t>Інші субвенції з місцевого бюджету</t>
  </si>
  <si>
    <t>на виконання доручень виборців депутатами обласної ради у 2023 році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</si>
  <si>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</si>
  <si>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районної ради у 2023 році</t>
  </si>
  <si>
    <t>0431020000</t>
  </si>
  <si>
    <t>Районний бюджет Новомосковського району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</si>
  <si>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</si>
  <si>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ІІ. Трансферти до спеціального фонду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</si>
  <si>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</si>
  <si>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</si>
  <si>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0457000000</t>
  </si>
  <si>
    <t>Бюджет Черкаської селищної територіальної громади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</si>
  <si>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</si>
  <si>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</si>
  <si>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</si>
  <si>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</si>
  <si>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</si>
  <si>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</si>
  <si>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</si>
  <si>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</si>
  <si>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</si>
  <si>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</si>
  <si>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</si>
  <si>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</si>
  <si>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здійснення переданих видатків соціально-культурної сфери</t>
  </si>
  <si>
    <t>на утримання Новомосковської районної ради в 2023 році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</si>
  <si>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</si>
  <si>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</si>
  <si>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</si>
  <si>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 xml:space="preserve">на реалізацію заходів  "Програми  співробітництва Піщанської сільської територіальної громади та Новомосковської міської територіальної громади на 2023 рік” </t>
  </si>
  <si>
    <t>0458200000</t>
  </si>
  <si>
    <t>Бюджет Новомосковської міської територіальної громади</t>
  </si>
  <si>
    <t>0119770</t>
  </si>
  <si>
    <t xml:space="preserve">Інші субвенції з місцевого бюджету </t>
  </si>
  <si>
    <t>на забезпечення поповнення регіонального матеріального резерву для запобігання та ліквідації наслідків надзвичайних ситуацій</t>
  </si>
  <si>
    <t>Обласний бюджет Дніпропетровської області</t>
  </si>
  <si>
    <t>субвенція з місцевих бюджетів обласному бюджету  на виконання заходів “Програми територіальної оборони Дніпропетровської області та забезпечення заходів мобілізації на 2022 – 2024 роки”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</si>
  <si>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</si>
  <si>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</si>
  <si>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</si>
  <si>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</si>
  <si>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</si>
  <si>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</si>
  <si>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</si>
  <si>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</si>
  <si>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 xml:space="preserve">на реалізацію заходів  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2023 рік </t>
  </si>
  <si>
    <t xml:space="preserve">на реалізацію заходів "Програми забезпечення громадського порядку та громадської безпеки на території Піщанської сільської територіальної громади на 2021-2023 роки" </t>
  </si>
  <si>
    <t xml:space="preserve">на реалізацію заходів “Програми надання фінансової підтримки Новомосковському РТЦК та СП Дніпропетровської області на 2023 рік”  </t>
  </si>
  <si>
    <t xml:space="preserve">на реалізацію заходів “Програми надання фінансової підтримки військовій частині 3102 Національної гвардії України на 2023 році”  </t>
  </si>
  <si>
    <t>ІІ. Трансферти із спеціального фонду бюджету</t>
  </si>
  <si>
    <t xml:space="preserve">на реалізацію заходів  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</si>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</sst>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4" fontId="14" fillId="0" borderId="0" xfId="0" applyNumberFormat="1" applyFont="1"/>
    <xf numFmtId="0" fontId="10" fillId="0" borderId="6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2" fillId="0" borderId="13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4" fontId="16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4" fontId="15" fillId="0" borderId="14" xfId="0" applyNumberFormat="1" applyFont="1" applyBorder="1" applyAlignment="1">
      <alignment horizontal="right" vertical="center" wrapText="1"/>
    </xf>
    <xf numFmtId="4" fontId="10" fillId="2" borderId="14" xfId="0" applyNumberFormat="1" applyFont="1" applyFill="1" applyBorder="1" applyAlignment="1">
      <alignment horizontal="right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0" fontId="0" fillId="2" borderId="0" xfId="0" applyFill="1"/>
    <xf numFmtId="4" fontId="10" fillId="0" borderId="14" xfId="0" applyNumberFormat="1" applyFont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8" fillId="2" borderId="0" xfId="0" applyFont="1" applyFill="1" applyAlignment="1">
      <alignment horizontal="left"/>
    </xf>
    <xf numFmtId="0" fontId="3" fillId="2" borderId="0" xfId="0" applyFont="1" applyFill="1"/>
    <xf numFmtId="0" fontId="18" fillId="2" borderId="0" xfId="0" applyFont="1" applyFill="1" applyAlignment="1">
      <alignment horizontal="right"/>
    </xf>
    <xf numFmtId="0" fontId="19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%20&#1088;&#1110;&#1082;/04%20&#1056;&#1030;&#1064;&#1045;&#1053;&#1053;&#1071;/&#1057;&#1045;&#1057;&#1030;&#1071;/&#1041;&#1070;&#1044;&#1046;&#1045;&#1058;/&#1047;&#1084;&#1110;&#1085;&#1080;%20&#1076;&#1086;%20&#1044;&#1086;&#1076;&#1072;&#1090;&#1082;&#1091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4.12.22 №11-22"/>
      <sheetName val="розп від 05.01 №05д"/>
      <sheetName val="сесія 27.01 "/>
      <sheetName val="розп 17д 13.02"/>
      <sheetName val="сесія 28.02 №2-24"/>
      <sheetName val="сесія 05.05 №3-25"/>
      <sheetName val="сесія 02.06 №3-26"/>
      <sheetName val="сесія 09.06 №3-27"/>
      <sheetName val="сесія 04.07 №1-28"/>
      <sheetName val="сесія 14.07. №3-29"/>
      <sheetName val="сесія 28.07 №3-30"/>
      <sheetName val="сесія 22.08 №3-31"/>
      <sheetName val="сесія 30.08 №4-32"/>
      <sheetName val="сесія 22.09 №4-33"/>
      <sheetName val="розп 25.09 №133д"/>
      <sheetName val="сесія 13.10 №5-34"/>
      <sheetName val="виконком 25.10 №"/>
      <sheetName val="сесія 07.11 №3-35"/>
      <sheetName val="сесія 24.11 №3-3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9">
          <cell r="E89">
            <v>19551652</v>
          </cell>
        </row>
        <row r="90">
          <cell r="E90">
            <v>15421652</v>
          </cell>
        </row>
        <row r="91">
          <cell r="E91">
            <v>4130000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DB306-5688-43FF-A23F-F087C8F317E6}">
  <dimension ref="A1:F102"/>
  <sheetViews>
    <sheetView tabSelected="1" view="pageBreakPreview" topLeftCell="A28" zoomScale="60" zoomScaleNormal="100" workbookViewId="0">
      <selection activeCell="E40" sqref="E40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4.88671875" customWidth="1"/>
    <col min="5" max="5" width="19.33203125" style="4" customWidth="1"/>
    <col min="6" max="6" width="17.77734375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2" t="s">
        <v>2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97" t="s">
        <v>3</v>
      </c>
      <c r="B6" s="97"/>
      <c r="C6" s="97"/>
      <c r="D6" s="97"/>
      <c r="E6" s="97"/>
    </row>
    <row r="7" spans="1:5" ht="18" x14ac:dyDescent="0.3">
      <c r="A7" s="98" t="s">
        <v>4</v>
      </c>
      <c r="B7" s="98"/>
      <c r="C7" s="98"/>
      <c r="D7" s="98"/>
      <c r="E7" s="98"/>
    </row>
    <row r="8" spans="1:5" ht="15.6" x14ac:dyDescent="0.3">
      <c r="A8" s="99" t="s">
        <v>5</v>
      </c>
      <c r="B8" s="99"/>
      <c r="C8" s="99"/>
      <c r="D8" s="99"/>
      <c r="E8" s="99"/>
    </row>
    <row r="9" spans="1:5" x14ac:dyDescent="0.3">
      <c r="A9" s="6"/>
      <c r="B9" s="6"/>
    </row>
    <row r="10" spans="1:5" ht="17.399999999999999" x14ac:dyDescent="0.3">
      <c r="A10" s="97" t="s">
        <v>6</v>
      </c>
      <c r="B10" s="97"/>
      <c r="C10" s="97"/>
      <c r="D10" s="97"/>
      <c r="E10" s="97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7</v>
      </c>
    </row>
    <row r="13" spans="1:5" ht="51.75" customHeight="1" thickBot="1" x14ac:dyDescent="0.35">
      <c r="A13" s="10" t="s">
        <v>8</v>
      </c>
      <c r="B13" s="79" t="s">
        <v>9</v>
      </c>
      <c r="C13" s="96"/>
      <c r="D13" s="80"/>
      <c r="E13" s="11" t="s">
        <v>10</v>
      </c>
    </row>
    <row r="14" spans="1:5" ht="21.75" customHeight="1" thickBot="1" x14ac:dyDescent="0.35">
      <c r="A14" s="10">
        <v>1</v>
      </c>
      <c r="B14" s="79">
        <v>2</v>
      </c>
      <c r="C14" s="96"/>
      <c r="D14" s="80"/>
      <c r="E14" s="11">
        <v>3</v>
      </c>
    </row>
    <row r="15" spans="1:5" s="12" customFormat="1" ht="23.25" customHeight="1" thickBot="1" x14ac:dyDescent="0.35">
      <c r="A15" s="60" t="s">
        <v>11</v>
      </c>
      <c r="B15" s="66"/>
      <c r="C15" s="66"/>
      <c r="D15" s="66"/>
      <c r="E15" s="61"/>
    </row>
    <row r="16" spans="1:5" s="12" customFormat="1" ht="35.25" hidden="1" customHeight="1" x14ac:dyDescent="0.3">
      <c r="A16" s="13">
        <v>41020100</v>
      </c>
      <c r="B16" s="54" t="s">
        <v>12</v>
      </c>
      <c r="C16" s="92"/>
      <c r="D16" s="55"/>
      <c r="E16" s="14">
        <f>E17</f>
        <v>0</v>
      </c>
    </row>
    <row r="17" spans="1:6" ht="33" hidden="1" customHeight="1" x14ac:dyDescent="0.3">
      <c r="A17" s="15">
        <v>99000000000</v>
      </c>
      <c r="B17" s="58" t="s">
        <v>13</v>
      </c>
      <c r="C17" s="85"/>
      <c r="D17" s="59"/>
      <c r="E17" s="16"/>
    </row>
    <row r="18" spans="1:6" s="12" customFormat="1" ht="37.5" hidden="1" customHeight="1" x14ac:dyDescent="0.3">
      <c r="A18" s="13">
        <v>41033900</v>
      </c>
      <c r="B18" s="54" t="s">
        <v>14</v>
      </c>
      <c r="C18" s="92"/>
      <c r="D18" s="55"/>
      <c r="E18" s="14">
        <f>E19</f>
        <v>0</v>
      </c>
    </row>
    <row r="19" spans="1:6" ht="37.5" hidden="1" customHeight="1" x14ac:dyDescent="0.3">
      <c r="A19" s="15">
        <v>99000000000</v>
      </c>
      <c r="B19" s="58" t="s">
        <v>13</v>
      </c>
      <c r="C19" s="85"/>
      <c r="D19" s="59"/>
      <c r="E19" s="16"/>
    </row>
    <row r="20" spans="1:6" s="12" customFormat="1" ht="69" hidden="1" customHeight="1" x14ac:dyDescent="0.3">
      <c r="A20" s="13">
        <v>41051200</v>
      </c>
      <c r="B20" s="54" t="s">
        <v>15</v>
      </c>
      <c r="C20" s="92"/>
      <c r="D20" s="55"/>
      <c r="E20" s="14">
        <f>E21</f>
        <v>0</v>
      </c>
    </row>
    <row r="21" spans="1:6" ht="31.5" hidden="1" customHeight="1" x14ac:dyDescent="0.3">
      <c r="A21" s="15">
        <v>4100000000</v>
      </c>
      <c r="B21" s="58" t="s">
        <v>16</v>
      </c>
      <c r="C21" s="85"/>
      <c r="D21" s="59"/>
      <c r="E21" s="16"/>
    </row>
    <row r="22" spans="1:6" ht="31.5" customHeight="1" thickBot="1" x14ac:dyDescent="0.35">
      <c r="A22" s="13">
        <v>41033900</v>
      </c>
      <c r="B22" s="54" t="s">
        <v>14</v>
      </c>
      <c r="C22" s="92"/>
      <c r="D22" s="55"/>
      <c r="E22" s="17">
        <f>E23</f>
        <v>46462800</v>
      </c>
    </row>
    <row r="23" spans="1:6" ht="44.4" customHeight="1" thickBot="1" x14ac:dyDescent="0.35">
      <c r="A23" s="18" t="s">
        <v>17</v>
      </c>
      <c r="B23" s="58" t="s">
        <v>13</v>
      </c>
      <c r="C23" s="85"/>
      <c r="D23" s="59"/>
      <c r="E23" s="19">
        <v>46462800</v>
      </c>
    </row>
    <row r="24" spans="1:6" s="12" customFormat="1" ht="219" customHeight="1" thickBot="1" x14ac:dyDescent="0.35">
      <c r="A24" s="20">
        <v>41050600</v>
      </c>
      <c r="B24" s="93" t="s">
        <v>18</v>
      </c>
      <c r="C24" s="94"/>
      <c r="D24" s="95"/>
      <c r="E24" s="21">
        <v>6792005.2599999998</v>
      </c>
    </row>
    <row r="25" spans="1:6" ht="35.4" customHeight="1" thickBot="1" x14ac:dyDescent="0.35">
      <c r="A25" s="18" t="s">
        <v>19</v>
      </c>
      <c r="B25" s="71" t="s">
        <v>16</v>
      </c>
      <c r="C25" s="72"/>
      <c r="D25" s="73"/>
      <c r="E25" s="19">
        <v>6792005.2599999998</v>
      </c>
    </row>
    <row r="26" spans="1:6" ht="66.599999999999994" customHeight="1" thickBot="1" x14ac:dyDescent="0.35">
      <c r="A26" s="22">
        <v>41051200</v>
      </c>
      <c r="B26" s="74" t="s">
        <v>15</v>
      </c>
      <c r="C26" s="75"/>
      <c r="D26" s="76"/>
      <c r="E26" s="21">
        <f>E27</f>
        <v>162726</v>
      </c>
    </row>
    <row r="27" spans="1:6" ht="35.4" customHeight="1" thickBot="1" x14ac:dyDescent="0.35">
      <c r="A27" s="18" t="s">
        <v>19</v>
      </c>
      <c r="B27" s="71" t="s">
        <v>16</v>
      </c>
      <c r="C27" s="72"/>
      <c r="D27" s="73"/>
      <c r="E27" s="19">
        <v>162726</v>
      </c>
    </row>
    <row r="28" spans="1:6" s="12" customFormat="1" ht="26.25" customHeight="1" thickBot="1" x14ac:dyDescent="0.35">
      <c r="A28" s="22">
        <v>41053900</v>
      </c>
      <c r="B28" s="74" t="s">
        <v>20</v>
      </c>
      <c r="C28" s="75"/>
      <c r="D28" s="76"/>
      <c r="E28" s="21">
        <f>E29+E31+E33</f>
        <v>649535</v>
      </c>
      <c r="F28" s="23"/>
    </row>
    <row r="29" spans="1:6" s="12" customFormat="1" ht="29.4" customHeight="1" thickBot="1" x14ac:dyDescent="0.35">
      <c r="A29" s="24"/>
      <c r="B29" s="81" t="s">
        <v>21</v>
      </c>
      <c r="C29" s="82"/>
      <c r="D29" s="83"/>
      <c r="E29" s="21">
        <f>E30</f>
        <v>600000</v>
      </c>
    </row>
    <row r="30" spans="1:6" s="12" customFormat="1" ht="26.25" customHeight="1" thickBot="1" x14ac:dyDescent="0.35">
      <c r="A30" s="18" t="s">
        <v>19</v>
      </c>
      <c r="B30" s="71" t="s">
        <v>16</v>
      </c>
      <c r="C30" s="72"/>
      <c r="D30" s="73"/>
      <c r="E30" s="19">
        <v>600000</v>
      </c>
    </row>
    <row r="31" spans="1:6" s="12" customFormat="1" ht="42" customHeight="1" thickBot="1" x14ac:dyDescent="0.35">
      <c r="A31" s="13"/>
      <c r="B31" s="56" t="s">
        <v>22</v>
      </c>
      <c r="C31" s="84"/>
      <c r="D31" s="57"/>
      <c r="E31" s="17">
        <f>E32</f>
        <v>14535</v>
      </c>
    </row>
    <row r="32" spans="1:6" ht="31.5" customHeight="1" thickBot="1" x14ac:dyDescent="0.35">
      <c r="A32" s="18" t="s">
        <v>19</v>
      </c>
      <c r="B32" s="58" t="s">
        <v>16</v>
      </c>
      <c r="C32" s="85"/>
      <c r="D32" s="59"/>
      <c r="E32" s="25">
        <f>25840-11305</f>
        <v>14535</v>
      </c>
    </row>
    <row r="33" spans="1:6" ht="31.5" customHeight="1" thickBot="1" x14ac:dyDescent="0.35">
      <c r="A33" s="26"/>
      <c r="B33" s="86" t="s">
        <v>23</v>
      </c>
      <c r="C33" s="87"/>
      <c r="D33" s="88"/>
      <c r="E33" s="17">
        <f>E34</f>
        <v>35000</v>
      </c>
    </row>
    <row r="34" spans="1:6" ht="31.5" customHeight="1" thickBot="1" x14ac:dyDescent="0.35">
      <c r="A34" s="27" t="s">
        <v>24</v>
      </c>
      <c r="B34" s="89" t="s">
        <v>25</v>
      </c>
      <c r="C34" s="90"/>
      <c r="D34" s="91"/>
      <c r="E34" s="25">
        <v>35000</v>
      </c>
    </row>
    <row r="35" spans="1:6" ht="58.8" customHeight="1" thickBot="1" x14ac:dyDescent="0.35">
      <c r="A35" s="22">
        <v>41059000</v>
      </c>
      <c r="B35" s="74" t="s">
        <v>26</v>
      </c>
      <c r="C35" s="75"/>
      <c r="D35" s="76"/>
      <c r="E35" s="21">
        <f>E36</f>
        <v>6969000</v>
      </c>
    </row>
    <row r="36" spans="1:6" ht="31.5" customHeight="1" thickBot="1" x14ac:dyDescent="0.35">
      <c r="A36" s="18" t="s">
        <v>19</v>
      </c>
      <c r="B36" s="71" t="s">
        <v>16</v>
      </c>
      <c r="C36" s="72"/>
      <c r="D36" s="73"/>
      <c r="E36" s="19">
        <v>6969000</v>
      </c>
    </row>
    <row r="37" spans="1:6" s="12" customFormat="1" ht="24" customHeight="1" thickBot="1" x14ac:dyDescent="0.35">
      <c r="A37" s="60" t="s">
        <v>27</v>
      </c>
      <c r="B37" s="66"/>
      <c r="C37" s="66"/>
      <c r="D37" s="66"/>
      <c r="E37" s="61"/>
    </row>
    <row r="38" spans="1:6" s="12" customFormat="1" ht="44.4" customHeight="1" thickBot="1" x14ac:dyDescent="0.35">
      <c r="A38" s="22">
        <v>41051000</v>
      </c>
      <c r="B38" s="74" t="s">
        <v>28</v>
      </c>
      <c r="C38" s="75"/>
      <c r="D38" s="76"/>
      <c r="E38" s="21">
        <f>E39</f>
        <v>141930</v>
      </c>
    </row>
    <row r="39" spans="1:6" s="12" customFormat="1" ht="24" customHeight="1" thickBot="1" x14ac:dyDescent="0.35">
      <c r="A39" s="18" t="s">
        <v>19</v>
      </c>
      <c r="B39" s="71" t="s">
        <v>16</v>
      </c>
      <c r="C39" s="72"/>
      <c r="D39" s="73"/>
      <c r="E39" s="28">
        <v>141930</v>
      </c>
    </row>
    <row r="40" spans="1:6" ht="78.599999999999994" customHeight="1" thickBot="1" x14ac:dyDescent="0.35">
      <c r="A40" s="22">
        <v>41053500</v>
      </c>
      <c r="B40" s="74" t="s">
        <v>29</v>
      </c>
      <c r="C40" s="75"/>
      <c r="D40" s="76"/>
      <c r="E40" s="21">
        <f>E41</f>
        <v>40000000</v>
      </c>
    </row>
    <row r="41" spans="1:6" ht="25.2" customHeight="1" thickBot="1" x14ac:dyDescent="0.35">
      <c r="A41" s="29" t="s">
        <v>30</v>
      </c>
      <c r="B41" s="71" t="s">
        <v>31</v>
      </c>
      <c r="C41" s="72"/>
      <c r="D41" s="73"/>
      <c r="E41" s="19">
        <v>40000000</v>
      </c>
    </row>
    <row r="42" spans="1:6" s="12" customFormat="1" ht="30" customHeight="1" thickBot="1" x14ac:dyDescent="0.35">
      <c r="A42" s="13" t="s">
        <v>32</v>
      </c>
      <c r="B42" s="60" t="s">
        <v>33</v>
      </c>
      <c r="C42" s="66"/>
      <c r="D42" s="61"/>
      <c r="E42" s="17">
        <f>SUM(E43:E44)</f>
        <v>101177996.25999999</v>
      </c>
      <c r="F42" s="30"/>
    </row>
    <row r="43" spans="1:6" ht="24" customHeight="1" thickBot="1" x14ac:dyDescent="0.35">
      <c r="A43" s="15" t="s">
        <v>32</v>
      </c>
      <c r="B43" s="62" t="s">
        <v>34</v>
      </c>
      <c r="C43" s="77"/>
      <c r="D43" s="63"/>
      <c r="E43" s="31">
        <f>E22+E28+E24+E35+E27</f>
        <v>61036066.259999998</v>
      </c>
      <c r="F43" s="30"/>
    </row>
    <row r="44" spans="1:6" ht="21" customHeight="1" thickBot="1" x14ac:dyDescent="0.35">
      <c r="A44" s="15" t="s">
        <v>32</v>
      </c>
      <c r="B44" s="62" t="s">
        <v>35</v>
      </c>
      <c r="C44" s="77"/>
      <c r="D44" s="63"/>
      <c r="E44" s="25">
        <f>E40+E38</f>
        <v>40141930</v>
      </c>
      <c r="F44" s="30"/>
    </row>
    <row r="45" spans="1:6" ht="35.25" customHeight="1" x14ac:dyDescent="0.3">
      <c r="A45" s="78" t="s">
        <v>36</v>
      </c>
      <c r="B45" s="78"/>
      <c r="C45" s="78"/>
      <c r="D45" s="78"/>
      <c r="E45" s="78"/>
    </row>
    <row r="46" spans="1:6" ht="16.2" thickBot="1" x14ac:dyDescent="0.35">
      <c r="A46" s="8"/>
      <c r="B46" s="8"/>
      <c r="C46" s="8"/>
      <c r="D46" s="8"/>
      <c r="E46" s="9" t="s">
        <v>37</v>
      </c>
    </row>
    <row r="47" spans="1:6" ht="94.2" customHeight="1" thickBot="1" x14ac:dyDescent="0.35">
      <c r="A47" s="10" t="s">
        <v>38</v>
      </c>
      <c r="B47" s="10" t="s">
        <v>39</v>
      </c>
      <c r="C47" s="79" t="s">
        <v>40</v>
      </c>
      <c r="D47" s="80"/>
      <c r="E47" s="11" t="s">
        <v>10</v>
      </c>
    </row>
    <row r="48" spans="1:6" ht="16.2" thickBot="1" x14ac:dyDescent="0.35">
      <c r="A48" s="32">
        <v>1</v>
      </c>
      <c r="B48" s="33">
        <v>2</v>
      </c>
      <c r="C48" s="79">
        <v>3</v>
      </c>
      <c r="D48" s="80"/>
      <c r="E48" s="34">
        <v>4</v>
      </c>
    </row>
    <row r="49" spans="1:6" s="12" customFormat="1" ht="25.5" customHeight="1" thickBot="1" x14ac:dyDescent="0.35">
      <c r="A49" s="60" t="s">
        <v>41</v>
      </c>
      <c r="B49" s="66"/>
      <c r="C49" s="66"/>
      <c r="D49" s="66"/>
      <c r="E49" s="61"/>
    </row>
    <row r="50" spans="1:6" s="12" customFormat="1" ht="25.5" customHeight="1" thickBot="1" x14ac:dyDescent="0.35">
      <c r="A50" s="35" t="s">
        <v>42</v>
      </c>
      <c r="B50" s="36">
        <v>9150</v>
      </c>
      <c r="C50" s="54" t="s">
        <v>43</v>
      </c>
      <c r="D50" s="55"/>
      <c r="E50" s="37">
        <f>E51+E55+E53</f>
        <v>353600</v>
      </c>
    </row>
    <row r="51" spans="1:6" s="12" customFormat="1" ht="33" customHeight="1" thickBot="1" x14ac:dyDescent="0.35">
      <c r="A51" s="35"/>
      <c r="B51" s="36"/>
      <c r="C51" s="64" t="s">
        <v>44</v>
      </c>
      <c r="D51" s="65"/>
      <c r="E51" s="38">
        <f>E52</f>
        <v>123600</v>
      </c>
    </row>
    <row r="52" spans="1:6" s="12" customFormat="1" ht="26.4" customHeight="1" thickBot="1" x14ac:dyDescent="0.35">
      <c r="A52" s="18" t="s">
        <v>24</v>
      </c>
      <c r="B52" s="39"/>
      <c r="C52" s="58" t="s">
        <v>25</v>
      </c>
      <c r="D52" s="59"/>
      <c r="E52" s="40">
        <f>123600</f>
        <v>123600</v>
      </c>
    </row>
    <row r="53" spans="1:6" s="12" customFormat="1" ht="33" customHeight="1" thickBot="1" x14ac:dyDescent="0.35">
      <c r="A53" s="35"/>
      <c r="B53" s="36"/>
      <c r="C53" s="64" t="s">
        <v>45</v>
      </c>
      <c r="D53" s="65"/>
      <c r="E53" s="38">
        <f>E54</f>
        <v>200000</v>
      </c>
    </row>
    <row r="54" spans="1:6" s="12" customFormat="1" ht="26.4" customHeight="1" thickBot="1" x14ac:dyDescent="0.35">
      <c r="A54" s="18" t="s">
        <v>24</v>
      </c>
      <c r="B54" s="39"/>
      <c r="C54" s="58" t="s">
        <v>25</v>
      </c>
      <c r="D54" s="59"/>
      <c r="E54" s="40">
        <v>200000</v>
      </c>
    </row>
    <row r="55" spans="1:6" s="12" customFormat="1" ht="64.2" customHeight="1" thickBot="1" x14ac:dyDescent="0.35">
      <c r="A55" s="35"/>
      <c r="B55" s="36"/>
      <c r="C55" s="56" t="s">
        <v>46</v>
      </c>
      <c r="D55" s="57"/>
      <c r="E55" s="38">
        <f>E56</f>
        <v>30000</v>
      </c>
    </row>
    <row r="56" spans="1:6" s="12" customFormat="1" ht="26.4" customHeight="1" thickBot="1" x14ac:dyDescent="0.35">
      <c r="A56" s="18" t="s">
        <v>24</v>
      </c>
      <c r="B56" s="39"/>
      <c r="C56" s="58" t="s">
        <v>25</v>
      </c>
      <c r="D56" s="59"/>
      <c r="E56" s="40">
        <v>30000</v>
      </c>
    </row>
    <row r="57" spans="1:6" s="12" customFormat="1" ht="106.2" customHeight="1" thickBot="1" x14ac:dyDescent="0.35">
      <c r="A57" s="35" t="s">
        <v>47</v>
      </c>
      <c r="B57" s="36">
        <v>9730</v>
      </c>
      <c r="C57" s="54" t="s">
        <v>48</v>
      </c>
      <c r="D57" s="55"/>
      <c r="E57" s="37">
        <f>E58</f>
        <v>3500000</v>
      </c>
    </row>
    <row r="58" spans="1:6" ht="78" customHeight="1" thickBot="1" x14ac:dyDescent="0.35">
      <c r="A58" s="18"/>
      <c r="B58" s="39"/>
      <c r="C58" s="69" t="s">
        <v>49</v>
      </c>
      <c r="D58" s="70"/>
      <c r="E58" s="38">
        <f>E59</f>
        <v>3500000</v>
      </c>
    </row>
    <row r="59" spans="1:6" ht="27" customHeight="1" thickBot="1" x14ac:dyDescent="0.35">
      <c r="A59" s="18" t="s">
        <v>50</v>
      </c>
      <c r="B59" s="39"/>
      <c r="C59" s="58" t="s">
        <v>51</v>
      </c>
      <c r="D59" s="59"/>
      <c r="E59" s="40">
        <v>3500000</v>
      </c>
    </row>
    <row r="60" spans="1:6" s="12" customFormat="1" ht="27.75" customHeight="1" thickBot="1" x14ac:dyDescent="0.35">
      <c r="A60" s="35" t="s">
        <v>52</v>
      </c>
      <c r="B60" s="36">
        <v>9770</v>
      </c>
      <c r="C60" s="54" t="s">
        <v>53</v>
      </c>
      <c r="D60" s="55"/>
      <c r="E60" s="37">
        <f>E61+E67+E69+E65+E63</f>
        <v>3068052</v>
      </c>
      <c r="F60" s="30"/>
    </row>
    <row r="61" spans="1:6" s="12" customFormat="1" ht="62.4" customHeight="1" thickBot="1" x14ac:dyDescent="0.35">
      <c r="A61" s="35"/>
      <c r="B61" s="36"/>
      <c r="C61" s="56" t="s">
        <v>54</v>
      </c>
      <c r="D61" s="57"/>
      <c r="E61" s="38">
        <f>E62</f>
        <v>45980</v>
      </c>
    </row>
    <row r="62" spans="1:6" ht="26.25" customHeight="1" thickBot="1" x14ac:dyDescent="0.35">
      <c r="A62" s="18" t="s">
        <v>19</v>
      </c>
      <c r="B62" s="39"/>
      <c r="C62" s="58" t="s">
        <v>55</v>
      </c>
      <c r="D62" s="59"/>
      <c r="E62" s="40">
        <v>45980</v>
      </c>
    </row>
    <row r="63" spans="1:6" ht="79.2" customHeight="1" thickBot="1" x14ac:dyDescent="0.35">
      <c r="A63" s="35"/>
      <c r="B63" s="36"/>
      <c r="C63" s="56" t="s">
        <v>56</v>
      </c>
      <c r="D63" s="57"/>
      <c r="E63" s="38">
        <f>E64</f>
        <v>650000</v>
      </c>
    </row>
    <row r="64" spans="1:6" ht="26.25" customHeight="1" thickBot="1" x14ac:dyDescent="0.35">
      <c r="A64" s="18" t="s">
        <v>19</v>
      </c>
      <c r="B64" s="39"/>
      <c r="C64" s="58" t="s">
        <v>55</v>
      </c>
      <c r="D64" s="59"/>
      <c r="E64" s="40">
        <f>150000+500000</f>
        <v>650000</v>
      </c>
    </row>
    <row r="65" spans="1:6" ht="61.8" customHeight="1" thickBot="1" x14ac:dyDescent="0.35">
      <c r="A65" s="18"/>
      <c r="B65" s="39"/>
      <c r="C65" s="56" t="s">
        <v>57</v>
      </c>
      <c r="D65" s="57"/>
      <c r="E65" s="38">
        <f>E66</f>
        <v>86400</v>
      </c>
    </row>
    <row r="66" spans="1:6" ht="26.25" customHeight="1" thickBot="1" x14ac:dyDescent="0.35">
      <c r="A66" s="18" t="s">
        <v>24</v>
      </c>
      <c r="B66" s="39"/>
      <c r="C66" s="58" t="s">
        <v>25</v>
      </c>
      <c r="D66" s="59"/>
      <c r="E66" s="40">
        <f>56400+30000</f>
        <v>86400</v>
      </c>
    </row>
    <row r="67" spans="1:6" ht="46.2" customHeight="1" thickBot="1" x14ac:dyDescent="0.35">
      <c r="A67" s="35"/>
      <c r="B67" s="36"/>
      <c r="C67" s="56" t="s">
        <v>58</v>
      </c>
      <c r="D67" s="57"/>
      <c r="E67" s="38">
        <f>E68</f>
        <v>2000000</v>
      </c>
    </row>
    <row r="68" spans="1:6" ht="28.2" customHeight="1" thickBot="1" x14ac:dyDescent="0.35">
      <c r="A68" s="18" t="s">
        <v>59</v>
      </c>
      <c r="B68" s="39"/>
      <c r="C68" s="58" t="s">
        <v>60</v>
      </c>
      <c r="D68" s="59"/>
      <c r="E68" s="40">
        <v>2000000</v>
      </c>
    </row>
    <row r="69" spans="1:6" ht="48" customHeight="1" thickBot="1" x14ac:dyDescent="0.35">
      <c r="A69" s="18"/>
      <c r="B69" s="39"/>
      <c r="C69" s="56" t="s">
        <v>61</v>
      </c>
      <c r="D69" s="57"/>
      <c r="E69" s="38">
        <f>E70</f>
        <v>285672</v>
      </c>
    </row>
    <row r="70" spans="1:6" ht="27" customHeight="1" thickBot="1" x14ac:dyDescent="0.35">
      <c r="A70" s="18" t="s">
        <v>59</v>
      </c>
      <c r="B70" s="39"/>
      <c r="C70" s="58" t="s">
        <v>51</v>
      </c>
      <c r="D70" s="59"/>
      <c r="E70" s="40">
        <f>254000+31672</f>
        <v>285672</v>
      </c>
    </row>
    <row r="71" spans="1:6" ht="60.6" customHeight="1" thickBot="1" x14ac:dyDescent="0.35">
      <c r="A71" s="35" t="s">
        <v>62</v>
      </c>
      <c r="B71" s="36">
        <v>9800</v>
      </c>
      <c r="C71" s="67" t="s">
        <v>63</v>
      </c>
      <c r="D71" s="68"/>
      <c r="E71" s="37">
        <f>E72+E74+E76+E78+E80</f>
        <v>8700000</v>
      </c>
    </row>
    <row r="72" spans="1:6" ht="85.8" customHeight="1" thickBot="1" x14ac:dyDescent="0.35">
      <c r="A72" s="35"/>
      <c r="B72" s="36"/>
      <c r="C72" s="56" t="s">
        <v>64</v>
      </c>
      <c r="D72" s="57"/>
      <c r="E72" s="41">
        <f>E73</f>
        <v>7520000</v>
      </c>
    </row>
    <row r="73" spans="1:6" ht="27" customHeight="1" thickBot="1" x14ac:dyDescent="0.35">
      <c r="A73" s="18" t="s">
        <v>17</v>
      </c>
      <c r="B73" s="39"/>
      <c r="C73" s="58" t="s">
        <v>13</v>
      </c>
      <c r="D73" s="59"/>
      <c r="E73" s="42">
        <f>2720000+2500000+2300000</f>
        <v>7520000</v>
      </c>
    </row>
    <row r="74" spans="1:6" ht="81" customHeight="1" thickBot="1" x14ac:dyDescent="0.35">
      <c r="A74" s="18"/>
      <c r="B74" s="39"/>
      <c r="C74" s="56" t="s">
        <v>65</v>
      </c>
      <c r="D74" s="57"/>
      <c r="E74" s="43">
        <f>E75</f>
        <v>200000</v>
      </c>
    </row>
    <row r="75" spans="1:6" ht="27" customHeight="1" thickBot="1" x14ac:dyDescent="0.35">
      <c r="A75" s="18" t="s">
        <v>17</v>
      </c>
      <c r="B75" s="39"/>
      <c r="C75" s="58" t="s">
        <v>13</v>
      </c>
      <c r="D75" s="59"/>
      <c r="E75" s="44">
        <f>200000</f>
        <v>200000</v>
      </c>
    </row>
    <row r="76" spans="1:6" ht="65.400000000000006" customHeight="1" thickBot="1" x14ac:dyDescent="0.35">
      <c r="A76" s="18"/>
      <c r="B76" s="39"/>
      <c r="C76" s="64" t="s">
        <v>66</v>
      </c>
      <c r="D76" s="65"/>
      <c r="E76" s="43">
        <f>E77</f>
        <v>30000</v>
      </c>
    </row>
    <row r="77" spans="1:6" ht="27" customHeight="1" thickBot="1" x14ac:dyDescent="0.35">
      <c r="A77" s="18" t="s">
        <v>17</v>
      </c>
      <c r="B77" s="39"/>
      <c r="C77" s="58" t="s">
        <v>13</v>
      </c>
      <c r="D77" s="59"/>
      <c r="E77" s="44">
        <v>30000</v>
      </c>
    </row>
    <row r="78" spans="1:6" ht="64.8" customHeight="1" thickBot="1" x14ac:dyDescent="0.35">
      <c r="A78" s="18"/>
      <c r="B78" s="39"/>
      <c r="C78" s="64" t="s">
        <v>67</v>
      </c>
      <c r="D78" s="65"/>
      <c r="E78" s="43">
        <f>E79</f>
        <v>350000</v>
      </c>
      <c r="F78" s="45"/>
    </row>
    <row r="79" spans="1:6" ht="27" customHeight="1" thickBot="1" x14ac:dyDescent="0.35">
      <c r="A79" s="18" t="s">
        <v>17</v>
      </c>
      <c r="B79" s="39"/>
      <c r="C79" s="58" t="s">
        <v>13</v>
      </c>
      <c r="D79" s="59"/>
      <c r="E79" s="44">
        <v>350000</v>
      </c>
    </row>
    <row r="80" spans="1:6" ht="60" customHeight="1" thickBot="1" x14ac:dyDescent="0.35">
      <c r="A80" s="18"/>
      <c r="B80" s="39"/>
      <c r="C80" s="64" t="s">
        <v>68</v>
      </c>
      <c r="D80" s="65"/>
      <c r="E80" s="43">
        <f>E81</f>
        <v>600000</v>
      </c>
    </row>
    <row r="81" spans="1:6" ht="27" customHeight="1" thickBot="1" x14ac:dyDescent="0.35">
      <c r="A81" s="18" t="s">
        <v>17</v>
      </c>
      <c r="B81" s="39"/>
      <c r="C81" s="58" t="s">
        <v>13</v>
      </c>
      <c r="D81" s="59"/>
      <c r="E81" s="44">
        <v>600000</v>
      </c>
    </row>
    <row r="82" spans="1:6" s="12" customFormat="1" ht="37.5" customHeight="1" thickBot="1" x14ac:dyDescent="0.35">
      <c r="A82" s="60" t="s">
        <v>69</v>
      </c>
      <c r="B82" s="66"/>
      <c r="C82" s="66"/>
      <c r="D82" s="66"/>
      <c r="E82" s="61"/>
    </row>
    <row r="83" spans="1:6" s="12" customFormat="1" ht="60.6" customHeight="1" thickBot="1" x14ac:dyDescent="0.35">
      <c r="A83" s="35" t="s">
        <v>62</v>
      </c>
      <c r="B83" s="36">
        <v>9800</v>
      </c>
      <c r="C83" s="67" t="s">
        <v>63</v>
      </c>
      <c r="D83" s="68"/>
      <c r="E83" s="37">
        <f>E84+E86</f>
        <v>3780000</v>
      </c>
    </row>
    <row r="84" spans="1:6" s="12" customFormat="1" ht="87.6" customHeight="1" thickBot="1" x14ac:dyDescent="0.35">
      <c r="A84" s="35"/>
      <c r="B84" s="36"/>
      <c r="C84" s="56" t="s">
        <v>70</v>
      </c>
      <c r="D84" s="57"/>
      <c r="E84" s="41">
        <f>E85</f>
        <v>3580000</v>
      </c>
    </row>
    <row r="85" spans="1:6" s="12" customFormat="1" ht="27" customHeight="1" thickBot="1" x14ac:dyDescent="0.35">
      <c r="A85" s="18" t="s">
        <v>17</v>
      </c>
      <c r="B85" s="39"/>
      <c r="C85" s="58" t="s">
        <v>13</v>
      </c>
      <c r="D85" s="59"/>
      <c r="E85" s="46">
        <f>280000+3000000+300000</f>
        <v>3580000</v>
      </c>
    </row>
    <row r="86" spans="1:6" s="12" customFormat="1" ht="86.4" customHeight="1" thickBot="1" x14ac:dyDescent="0.35">
      <c r="A86" s="18"/>
      <c r="B86" s="39"/>
      <c r="C86" s="56" t="s">
        <v>65</v>
      </c>
      <c r="D86" s="57"/>
      <c r="E86" s="43">
        <f>E87</f>
        <v>200000</v>
      </c>
    </row>
    <row r="87" spans="1:6" s="12" customFormat="1" ht="27" customHeight="1" thickBot="1" x14ac:dyDescent="0.35">
      <c r="A87" s="18" t="s">
        <v>17</v>
      </c>
      <c r="B87" s="39"/>
      <c r="C87" s="58" t="s">
        <v>13</v>
      </c>
      <c r="D87" s="59"/>
      <c r="E87" s="44">
        <f>200000</f>
        <v>200000</v>
      </c>
    </row>
    <row r="88" spans="1:6" s="12" customFormat="1" ht="27" customHeight="1" thickBot="1" x14ac:dyDescent="0.35">
      <c r="A88" s="35" t="s">
        <v>52</v>
      </c>
      <c r="B88" s="36">
        <v>9770</v>
      </c>
      <c r="C88" s="54" t="s">
        <v>53</v>
      </c>
      <c r="D88" s="55"/>
      <c r="E88" s="37">
        <f>E89</f>
        <v>350000</v>
      </c>
    </row>
    <row r="89" spans="1:6" s="12" customFormat="1" ht="73.2" customHeight="1" thickBot="1" x14ac:dyDescent="0.35">
      <c r="A89" s="35"/>
      <c r="B89" s="36"/>
      <c r="C89" s="56" t="s">
        <v>56</v>
      </c>
      <c r="D89" s="57"/>
      <c r="E89" s="38">
        <f>E90</f>
        <v>350000</v>
      </c>
    </row>
    <row r="90" spans="1:6" s="12" customFormat="1" ht="27" customHeight="1" thickBot="1" x14ac:dyDescent="0.35">
      <c r="A90" s="18" t="s">
        <v>19</v>
      </c>
      <c r="B90" s="39"/>
      <c r="C90" s="58" t="s">
        <v>55</v>
      </c>
      <c r="D90" s="59"/>
      <c r="E90" s="40">
        <v>350000</v>
      </c>
    </row>
    <row r="91" spans="1:6" s="12" customFormat="1" ht="24" customHeight="1" thickBot="1" x14ac:dyDescent="0.35">
      <c r="A91" s="47" t="s">
        <v>32</v>
      </c>
      <c r="B91" s="48" t="s">
        <v>32</v>
      </c>
      <c r="C91" s="60" t="s">
        <v>33</v>
      </c>
      <c r="D91" s="61"/>
      <c r="E91" s="37">
        <f>E92+E93</f>
        <v>19751652</v>
      </c>
      <c r="F91" s="30">
        <f>E91-'[1]сесія 07.11 №3-35'!E89</f>
        <v>200000</v>
      </c>
    </row>
    <row r="92" spans="1:6" ht="22.8" customHeight="1" thickBot="1" x14ac:dyDescent="0.35">
      <c r="A92" s="32" t="s">
        <v>32</v>
      </c>
      <c r="B92" s="33" t="s">
        <v>32</v>
      </c>
      <c r="C92" s="62" t="s">
        <v>34</v>
      </c>
      <c r="D92" s="63"/>
      <c r="E92" s="40">
        <f>E50+E60+E71+E57</f>
        <v>15621652</v>
      </c>
      <c r="F92" s="30">
        <f>E92-'[1]сесія 07.11 №3-35'!E90</f>
        <v>200000</v>
      </c>
    </row>
    <row r="93" spans="1:6" ht="23.4" customHeight="1" thickBot="1" x14ac:dyDescent="0.35">
      <c r="A93" s="32" t="s">
        <v>32</v>
      </c>
      <c r="B93" s="33" t="s">
        <v>32</v>
      </c>
      <c r="C93" s="62" t="s">
        <v>35</v>
      </c>
      <c r="D93" s="63"/>
      <c r="E93" s="40">
        <f>E83+E88</f>
        <v>4130000</v>
      </c>
      <c r="F93" s="30">
        <f>E93-'[1]сесія 07.11 №3-35'!E91</f>
        <v>0</v>
      </c>
    </row>
    <row r="94" spans="1:6" ht="18" x14ac:dyDescent="0.3">
      <c r="A94" s="49"/>
      <c r="B94" s="49"/>
    </row>
    <row r="98" spans="1:5" s="45" customFormat="1" ht="18" x14ac:dyDescent="0.35">
      <c r="A98" s="50" t="s">
        <v>71</v>
      </c>
      <c r="B98" s="51"/>
      <c r="C98" s="51"/>
      <c r="D98" s="52" t="s">
        <v>72</v>
      </c>
      <c r="E98" s="52"/>
    </row>
    <row r="102" spans="1:5" ht="54" customHeight="1" x14ac:dyDescent="0.3">
      <c r="A102" s="53"/>
      <c r="B102" s="53"/>
      <c r="C102" s="53"/>
      <c r="D102" s="53"/>
      <c r="E102" s="53"/>
    </row>
  </sheetData>
  <mergeCells count="86">
    <mergeCell ref="B14:D14"/>
    <mergeCell ref="A6:E6"/>
    <mergeCell ref="A7:E7"/>
    <mergeCell ref="A8:E8"/>
    <mergeCell ref="A10:E10"/>
    <mergeCell ref="B13:D13"/>
    <mergeCell ref="B26:D26"/>
    <mergeCell ref="A15:E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8:D38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37:E37"/>
    <mergeCell ref="C51:D51"/>
    <mergeCell ref="B39:D39"/>
    <mergeCell ref="B40:D40"/>
    <mergeCell ref="B41:D41"/>
    <mergeCell ref="B42:D42"/>
    <mergeCell ref="B43:D43"/>
    <mergeCell ref="B44:D44"/>
    <mergeCell ref="A45:E45"/>
    <mergeCell ref="C47:D47"/>
    <mergeCell ref="C48:D48"/>
    <mergeCell ref="A49:E49"/>
    <mergeCell ref="C50:D50"/>
    <mergeCell ref="C63:D63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75:D75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87:D87"/>
    <mergeCell ref="C76:D76"/>
    <mergeCell ref="C77:D77"/>
    <mergeCell ref="C78:D78"/>
    <mergeCell ref="C79:D79"/>
    <mergeCell ref="C80:D80"/>
    <mergeCell ref="C81:D81"/>
    <mergeCell ref="A82:E82"/>
    <mergeCell ref="C83:D83"/>
    <mergeCell ref="C84:D84"/>
    <mergeCell ref="C85:D85"/>
    <mergeCell ref="C86:D86"/>
    <mergeCell ref="D98:E98"/>
    <mergeCell ref="A102:E102"/>
    <mergeCell ref="C88:D88"/>
    <mergeCell ref="C89:D89"/>
    <mergeCell ref="C90:D90"/>
    <mergeCell ref="C91:D91"/>
    <mergeCell ref="C92:D92"/>
    <mergeCell ref="C93:D93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  <rowBreaks count="1" manualBreakCount="1">
    <brk id="65" max="4" man="1"/>
  </rowBreaks>
  <colBreaks count="1" manualBreakCount="1">
    <brk id="5" max="1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24.11 №3-36</vt:lpstr>
      <vt:lpstr>'сесія 24.11 №3-36'!Заголовки_для_друку</vt:lpstr>
      <vt:lpstr>'сесія 24.11 №3-36'!Область_друку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2023-11-29T08:33:32Z</cp:lastPrinted>
  <dcterms:created xsi:type="dcterms:W3CDTF">2023-11-22T14:15:49Z</dcterms:created>
  <dcterms:modified xsi:type="dcterms:W3CDTF">2023-11-29T09:17:40Z</dcterms:modified>
</cp:coreProperties>
</file>