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198C51F9-E7FF-41D6-9BCC-0D214AC3F35E}" xr6:coauthVersionLast="47" xr6:coauthVersionMax="47" xr10:uidLastSave="{00000000-0000-0000-0000-000000000000}"/>
  <bookViews>
    <workbookView xWindow="-28920" yWindow="5115" windowWidth="29040" windowHeight="15840"/>
  </bookViews>
  <sheets>
    <sheet name="1" sheetId="6" r:id="rId1"/>
  </sheets>
  <definedNames>
    <definedName name="_xlnm.Print_Titles" localSheetId="0">'1'!$8:$10</definedName>
    <definedName name="_xlnm.Print_Area" localSheetId="0">'1'!$A$1:$N$45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6" l="1"/>
  <c r="N23" i="6"/>
  <c r="N30" i="6"/>
  <c r="M30" i="6"/>
  <c r="L30" i="6"/>
  <c r="K30" i="6" s="1"/>
  <c r="J30" i="6"/>
  <c r="K27" i="6"/>
  <c r="K28" i="6"/>
  <c r="G33" i="6"/>
  <c r="C33" i="6"/>
  <c r="G27" i="6"/>
  <c r="G26" i="6"/>
  <c r="G21" i="6"/>
  <c r="G20" i="6"/>
  <c r="G19" i="6"/>
  <c r="G18" i="6"/>
  <c r="G17" i="6"/>
  <c r="G16" i="6"/>
  <c r="G15" i="6"/>
  <c r="G14" i="6"/>
  <c r="G13" i="6"/>
  <c r="G12" i="6"/>
  <c r="G22" i="6"/>
  <c r="J11" i="6"/>
  <c r="I23" i="6"/>
  <c r="H23" i="6"/>
  <c r="J23" i="6"/>
  <c r="N11" i="6"/>
  <c r="N34" i="6"/>
  <c r="G30" i="6"/>
  <c r="G32" i="6"/>
  <c r="G31" i="6"/>
  <c r="C19" i="6"/>
  <c r="C20" i="6"/>
  <c r="C21" i="6"/>
  <c r="C17" i="6"/>
  <c r="F16" i="6"/>
  <c r="C16" i="6" s="1"/>
  <c r="F11" i="6"/>
  <c r="C18" i="6"/>
  <c r="C13" i="6"/>
  <c r="C14" i="6"/>
  <c r="C15" i="6"/>
  <c r="E30" i="6"/>
  <c r="D30" i="6"/>
  <c r="F30" i="6"/>
  <c r="C32" i="6"/>
  <c r="C31" i="6"/>
  <c r="C30" i="6" s="1"/>
  <c r="K29" i="6"/>
  <c r="G29" i="6"/>
  <c r="G28" i="6"/>
  <c r="C28" i="6"/>
  <c r="K26" i="6"/>
  <c r="C26" i="6"/>
  <c r="K25" i="6"/>
  <c r="G25" i="6"/>
  <c r="C25" i="6"/>
  <c r="K24" i="6"/>
  <c r="G24" i="6"/>
  <c r="C24" i="6"/>
  <c r="M23" i="6"/>
  <c r="L23" i="6"/>
  <c r="K23" i="6" s="1"/>
  <c r="L34" i="6"/>
  <c r="K34" i="6" s="1"/>
  <c r="F23" i="6"/>
  <c r="E23" i="6"/>
  <c r="D23" i="6"/>
  <c r="C23" i="6" s="1"/>
  <c r="K12" i="6"/>
  <c r="C12" i="6"/>
  <c r="M11" i="6"/>
  <c r="M34" i="6" s="1"/>
  <c r="K11" i="6"/>
  <c r="L11" i="6"/>
  <c r="I11" i="6"/>
  <c r="H11" i="6"/>
  <c r="G11" i="6" s="1"/>
  <c r="H34" i="6"/>
  <c r="G34" i="6" s="1"/>
  <c r="E11" i="6"/>
  <c r="E34" i="6"/>
  <c r="D11" i="6"/>
  <c r="D34" i="6" s="1"/>
  <c r="C34" i="6" s="1"/>
  <c r="G23" i="6"/>
  <c r="J34" i="6"/>
  <c r="F34" i="6"/>
  <c r="I34" i="6"/>
  <c r="C11" i="6" l="1"/>
</calcChain>
</file>

<file path=xl/sharedStrings.xml><?xml version="1.0" encoding="utf-8"?>
<sst xmlns="http://schemas.openxmlformats.org/spreadsheetml/2006/main" count="71" uniqueCount="61">
  <si>
    <t>№ п/п</t>
  </si>
  <si>
    <t>П Е Р Е Л І К</t>
  </si>
  <si>
    <t>ОБ'ЄКТІВ НЕВИРОБНИЧОГО ПРИЗНАЧЕННЯ, БУДІВНИЦТВО ЯКИХ</t>
  </si>
  <si>
    <t>Найменування замовника, назва об'єкта (згідно з ПКД), його місцезнаходження</t>
  </si>
  <si>
    <t>Капітальні вкладення, тис. грн.</t>
  </si>
  <si>
    <t>ОСВІТА</t>
  </si>
  <si>
    <t>на території Піщанської сільської територіальної громади</t>
  </si>
  <si>
    <t>Кошти державного бюджету</t>
  </si>
  <si>
    <t>Кошти 
інші джерела</t>
  </si>
  <si>
    <t>Кошти сільського бюджету</t>
  </si>
  <si>
    <t>Загальний обсяг фінансування</t>
  </si>
  <si>
    <t>Всього</t>
  </si>
  <si>
    <t>2024 рік (проект)</t>
  </si>
  <si>
    <t>2025 рік (проект)</t>
  </si>
  <si>
    <t>2026 рік (проект)</t>
  </si>
  <si>
    <t xml:space="preserve">НАМІЧАЄТЬСЯ ЗДІЙСНИТИ У 2024 – 2026 роках </t>
  </si>
  <si>
    <t>МЕДИЦИНА</t>
  </si>
  <si>
    <t>Розробка проєктно-кошторисної документації щодо ремонту приміщень Знаменівської амбулаторії загальної практики-сімейної медицини</t>
  </si>
  <si>
    <t>3.</t>
  </si>
  <si>
    <t>4.</t>
  </si>
  <si>
    <t>5.</t>
  </si>
  <si>
    <t xml:space="preserve">Ремонт внутрішніх мереж (системи водопостачання та водовідведення, системи опалення) Піщанської амбулаторії загальної практики-сімейної медицини </t>
  </si>
  <si>
    <t>"Капітальний ремонт будівлі КЗ селищного будинку культури в смт.Меліоративне, вул.Молодіжна, 27 Новомосковського району, Дніпропетровської  обл."Коригування.</t>
  </si>
  <si>
    <t>КУЛЬТУРА</t>
  </si>
  <si>
    <t>Капітальний ремонт топкової із заміною котла в Піщанській АЗПСМ за адресою: Дніпропетровська область, Новомосковський район, село Піщанка, вул. Центральна, 12</t>
  </si>
  <si>
    <t>Проєктна документація  інженерно-технічних заходів цивільного захисту розрахунку часу евакуації, та виготовлення енергетичного сертифікату по об'єкту "Капітальний ремонт будівлі КЗ селищного будинку культури в смт.Меліоративне, вул.Молодіжна, 27 Новомосковського району, Дніпропетровської  обл."Коригування.</t>
  </si>
  <si>
    <t>Капітальний ремонт частини приміщень підвалу у Меліоративному ліцеї Піщанської сільської ради Новомосковського району Дніпропетровської області</t>
  </si>
  <si>
    <t>Капітальний ремонт теплогенераторних №1,2 Меліоративного ліцею Піщанської сільської ради</t>
  </si>
  <si>
    <t>1.</t>
  </si>
  <si>
    <t>2.</t>
  </si>
  <si>
    <t>6</t>
  </si>
  <si>
    <t>Проєктно-кошторисна документація та виконання робіт по об'єкту “Капітальний ремонт вузла обліку газу КЗ "Піщанський ЗДО “Сонечко" за адресою: вул Центральна, буд. 10, с.Піщанка, Новомосковський район, Дніпропетровська область”</t>
  </si>
  <si>
    <t xml:space="preserve">Придбання швидкоспоруджуваної модульної споруди для улаштування найпростішого укриття (для гімназії Знаменівського ліцею Піщанської сільської ради) </t>
  </si>
  <si>
    <t>Послуги по виготовленню проекту землеустрою щодо відведення земельної ділянки під комплексом будівель і споруд Меліоративного ліцею Піщанської сільської ради в постійне користування Відділу освіти, молоді та спорту Піщанської сільської ради за місцем розташування Меліоративного ліцею по вул.Молодіжна, 31, смт.Меліоративне, Новомосковського району, Дніпропетровської області</t>
  </si>
  <si>
    <t>Послуги по виготовленню проекту землеустрою щодо відведення земельної ділянки під комплексом будівель і споруд Знаменівського ліцею Піщанської сільської ради в постійне користування Відділу освіти, молоді та спорту Піщанської сільської ради за місцем розташування Знаменівського ліцею по вул.Українська, 217, с.Знаменівка, Новомосковського району, Дніпропетровської області</t>
  </si>
  <si>
    <t>7</t>
  </si>
  <si>
    <t>8</t>
  </si>
  <si>
    <t>9</t>
  </si>
  <si>
    <t>11</t>
  </si>
  <si>
    <t>12</t>
  </si>
  <si>
    <t>Капітальний ремонт спортивної зали Меліоративного ліцею</t>
  </si>
  <si>
    <t>Капітальний ремонт харчоблоку Знаменівського ліцею</t>
  </si>
  <si>
    <t>Проєктно-кошторисна документація та виконання робіт по об'єкту “Капітальний ремонт вузла обліку  газу гімназії Знаменівського ліцею Піщанської сільської ради за адресою: вул. Петра Сагайдачного,              буд. 5, с. Знаменівка, Новомосковський район Дніпропетровська область”</t>
  </si>
  <si>
    <t>Розробка проєктно-кошторисної документації по об'єкту: “Капітальний ремонт будівлі Піщанського ліцею Піщанської сільської ради Новомосковського району Дніпропетровської області, розташованої за адресою: 51283, Дніпропетровська область, Самарівський район,             с. Піщанка, вул. Центральна, 1”</t>
  </si>
  <si>
    <t xml:space="preserve">Розробка проектно-кошторисної документації на об’єкт “Капітальний ремонт приміщення захисту цивільної оборони в Меліоративнівській АЗПСМ за адресою: Дніпропетровська область, Самарівський район, селище Меліоративне, вулиця Молодіжна, будинок, 25” </t>
  </si>
  <si>
    <t xml:space="preserve">Розробка проектно-кошторисної документації по об’єкту: “Капітальний ремонт підвального приміщення під улаштування найпростішого укриття Піщанського ліцею Піщанської сільської ради Самарівського району Дніпропетровської області, розташованого за адресою: 51283, Дніпропетровська область,  Самарівський район, село Піщанка, вулиця Центральна, 1” </t>
  </si>
  <si>
    <t xml:space="preserve">Додаток 1 </t>
  </si>
  <si>
    <t>Секретар сільської ради                                                                            Тетяна ФОМЕНКО</t>
  </si>
  <si>
    <t>КНП “ЦПМСД Піщанської сільської рвди” Капітальний ремонт Знаменівської АЗПСМП за адресою: с.Знаменівка, вулиця Центральна, 186, Cамарівського району, Дніпропетровської області.</t>
  </si>
  <si>
    <t>10</t>
  </si>
  <si>
    <t>13</t>
  </si>
  <si>
    <t>14</t>
  </si>
  <si>
    <t>15</t>
  </si>
  <si>
    <t>16</t>
  </si>
  <si>
    <t>17</t>
  </si>
  <si>
    <t>18</t>
  </si>
  <si>
    <t>19</t>
  </si>
  <si>
    <t>20</t>
  </si>
  <si>
    <t>Реконструкція приміщення Піщанської АЗПСМ за адресою Дніпропетровська область, Самарівський район, село Піщанка, вулиця Центральна, будинок 12</t>
  </si>
  <si>
    <t>“Реконструкція площі перед будівлею Піщанської філії КЗ “Меліоративний БК Піщанської сільської ради” за адресою: Дніпропетровська область, Самарівський район, село Піщанка, вулиця Центральна, 5ж”</t>
  </si>
  <si>
    <t>до рішення сільської ради                                                                                                                                      від 03.12.2025 № 20-67/VIII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</si>
</sst>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7" formatCode="_-* #,##0.00_р_._-;\-* #,##0.00_р_._-;_-* &quot;-&quot;??_р_._-;_-@_-"/>
    <numFmt numFmtId="202" formatCode="0.0"/>
    <numFmt numFmtId="204" formatCode="#,##0.0"/>
  </numFmts>
  <fonts count="17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1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197" fontId="2" fillId="0" borderId="0" applyFont="0" applyFill="0" applyBorder="0" applyAlignment="0" applyProtection="0"/>
  </cellStyleXfs>
  <cellXfs count="89">
    <xf numFmtId="0" fontId="0" fillId="0" borderId="0" xfId="0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4" fontId="9" fillId="2" borderId="1" xfId="3" applyNumberFormat="1" applyFont="1" applyFill="1" applyBorder="1" applyAlignment="1">
      <alignment vertical="center" wrapText="1"/>
    </xf>
    <xf numFmtId="4" fontId="9" fillId="2" borderId="2" xfId="3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49" fontId="7" fillId="2" borderId="0" xfId="0" applyNumberFormat="1" applyFont="1" applyFill="1" applyAlignment="1">
      <alignment horizontal="center" vertical="center" wrapText="1"/>
    </xf>
    <xf numFmtId="49" fontId="9" fillId="2" borderId="7" xfId="3" applyNumberFormat="1" applyFont="1" applyFill="1" applyBorder="1" applyAlignment="1">
      <alignment horizontal="center" vertical="center"/>
    </xf>
    <xf numFmtId="49" fontId="9" fillId="2" borderId="8" xfId="3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wrapText="1"/>
    </xf>
    <xf numFmtId="49" fontId="8" fillId="2" borderId="0" xfId="0" applyNumberFormat="1" applyFont="1" applyFill="1" applyAlignment="1">
      <alignment horizontal="center" vertical="center"/>
    </xf>
    <xf numFmtId="202" fontId="5" fillId="2" borderId="0" xfId="0" applyNumberFormat="1" applyFont="1" applyFill="1" applyBorder="1" applyAlignment="1">
      <alignment wrapText="1"/>
    </xf>
    <xf numFmtId="202" fontId="5" fillId="2" borderId="0" xfId="0" applyNumberFormat="1" applyFont="1" applyFill="1" applyBorder="1" applyAlignment="1">
      <alignment horizontal="center" wrapText="1"/>
    </xf>
    <xf numFmtId="204" fontId="10" fillId="2" borderId="7" xfId="3" applyNumberFormat="1" applyFont="1" applyFill="1" applyBorder="1" applyAlignment="1">
      <alignment horizontal="center" vertical="center"/>
    </xf>
    <xf numFmtId="204" fontId="10" fillId="2" borderId="6" xfId="0" applyNumberFormat="1" applyFont="1" applyFill="1" applyBorder="1" applyAlignment="1">
      <alignment horizontal="center" vertical="center"/>
    </xf>
    <xf numFmtId="204" fontId="10" fillId="2" borderId="9" xfId="0" applyNumberFormat="1" applyFont="1" applyFill="1" applyBorder="1" applyAlignment="1">
      <alignment horizontal="center" vertical="center"/>
    </xf>
    <xf numFmtId="204" fontId="10" fillId="2" borderId="7" xfId="0" applyNumberFormat="1" applyFont="1" applyFill="1" applyBorder="1" applyAlignment="1">
      <alignment horizontal="center" vertical="center"/>
    </xf>
    <xf numFmtId="204" fontId="9" fillId="2" borderId="7" xfId="3" applyNumberFormat="1" applyFont="1" applyFill="1" applyBorder="1" applyAlignment="1">
      <alignment horizontal="center" vertical="center"/>
    </xf>
    <xf numFmtId="204" fontId="9" fillId="2" borderId="6" xfId="4" applyNumberFormat="1" applyFont="1" applyFill="1" applyBorder="1" applyAlignment="1">
      <alignment horizontal="center" vertical="center" wrapText="1"/>
    </xf>
    <xf numFmtId="204" fontId="9" fillId="2" borderId="6" xfId="3" applyNumberFormat="1" applyFont="1" applyFill="1" applyBorder="1" applyAlignment="1">
      <alignment horizontal="center" vertical="center"/>
    </xf>
    <xf numFmtId="204" fontId="9" fillId="2" borderId="9" xfId="3" applyNumberFormat="1" applyFont="1" applyFill="1" applyBorder="1" applyAlignment="1">
      <alignment horizontal="center" vertical="center"/>
    </xf>
    <xf numFmtId="204" fontId="9" fillId="2" borderId="7" xfId="0" applyNumberFormat="1" applyFont="1" applyFill="1" applyBorder="1" applyAlignment="1">
      <alignment horizontal="center" vertical="center"/>
    </xf>
    <xf numFmtId="204" fontId="9" fillId="2" borderId="1" xfId="3" applyNumberFormat="1" applyFont="1" applyFill="1" applyBorder="1" applyAlignment="1">
      <alignment horizontal="center" vertical="center"/>
    </xf>
    <xf numFmtId="204" fontId="13" fillId="2" borderId="6" xfId="0" applyNumberFormat="1" applyFont="1" applyFill="1" applyBorder="1" applyAlignment="1">
      <alignment horizontal="center" vertical="center"/>
    </xf>
    <xf numFmtId="204" fontId="13" fillId="2" borderId="9" xfId="0" applyNumberFormat="1" applyFont="1" applyFill="1" applyBorder="1" applyAlignment="1">
      <alignment horizontal="center" vertical="center"/>
    </xf>
    <xf numFmtId="204" fontId="13" fillId="2" borderId="1" xfId="0" applyNumberFormat="1" applyFont="1" applyFill="1" applyBorder="1" applyAlignment="1">
      <alignment horizontal="center" vertical="center"/>
    </xf>
    <xf numFmtId="204" fontId="16" fillId="2" borderId="6" xfId="4" applyNumberFormat="1" applyFont="1" applyFill="1" applyBorder="1" applyAlignment="1">
      <alignment horizontal="center" vertical="center" wrapText="1"/>
    </xf>
    <xf numFmtId="204" fontId="5" fillId="2" borderId="9" xfId="4" applyNumberFormat="1" applyFont="1" applyFill="1" applyBorder="1" applyAlignment="1">
      <alignment horizontal="center" vertical="center" wrapText="1"/>
    </xf>
    <xf numFmtId="204" fontId="16" fillId="2" borderId="9" xfId="4" applyNumberFormat="1" applyFont="1" applyFill="1" applyBorder="1" applyAlignment="1">
      <alignment horizontal="center" vertical="center" wrapText="1"/>
    </xf>
    <xf numFmtId="204" fontId="7" fillId="2" borderId="10" xfId="3" applyNumberFormat="1" applyFont="1" applyFill="1" applyBorder="1" applyAlignment="1">
      <alignment horizontal="center" vertical="center"/>
    </xf>
    <xf numFmtId="204" fontId="7" fillId="2" borderId="7" xfId="3" applyNumberFormat="1" applyFont="1" applyFill="1" applyBorder="1" applyAlignment="1">
      <alignment horizontal="center" vertical="center"/>
    </xf>
    <xf numFmtId="204" fontId="7" fillId="2" borderId="6" xfId="3" applyNumberFormat="1" applyFont="1" applyFill="1" applyBorder="1" applyAlignment="1">
      <alignment horizontal="center" vertical="center"/>
    </xf>
    <xf numFmtId="204" fontId="7" fillId="2" borderId="9" xfId="3" applyNumberFormat="1" applyFont="1" applyFill="1" applyBorder="1" applyAlignment="1">
      <alignment horizontal="center" vertical="center"/>
    </xf>
    <xf numFmtId="204" fontId="7" fillId="2" borderId="1" xfId="3" applyNumberFormat="1" applyFont="1" applyFill="1" applyBorder="1" applyAlignment="1">
      <alignment horizontal="center" vertical="center"/>
    </xf>
    <xf numFmtId="204" fontId="9" fillId="2" borderId="8" xfId="3" applyNumberFormat="1" applyFont="1" applyFill="1" applyBorder="1" applyAlignment="1">
      <alignment horizontal="center" vertical="center"/>
    </xf>
    <xf numFmtId="204" fontId="16" fillId="2" borderId="2" xfId="4" applyNumberFormat="1" applyFont="1" applyFill="1" applyBorder="1" applyAlignment="1">
      <alignment horizontal="center" vertical="center" wrapText="1"/>
    </xf>
    <xf numFmtId="204" fontId="9" fillId="2" borderId="11" xfId="3" applyNumberFormat="1" applyFont="1" applyFill="1" applyBorder="1" applyAlignment="1">
      <alignment horizontal="center" vertical="center"/>
    </xf>
    <xf numFmtId="204" fontId="10" fillId="2" borderId="12" xfId="3" applyNumberFormat="1" applyFont="1" applyFill="1" applyBorder="1" applyAlignment="1">
      <alignment horizontal="center" vertical="center"/>
    </xf>
    <xf numFmtId="204" fontId="10" fillId="2" borderId="13" xfId="0" applyNumberFormat="1" applyFont="1" applyFill="1" applyBorder="1" applyAlignment="1">
      <alignment horizontal="center" vertical="center" wrapText="1"/>
    </xf>
    <xf numFmtId="204" fontId="10" fillId="2" borderId="14" xfId="0" applyNumberFormat="1" applyFont="1" applyFill="1" applyBorder="1" applyAlignment="1">
      <alignment horizontal="center" vertical="center" wrapText="1"/>
    </xf>
    <xf numFmtId="204" fontId="10" fillId="2" borderId="12" xfId="0" applyNumberFormat="1" applyFont="1" applyFill="1" applyBorder="1" applyAlignment="1">
      <alignment horizontal="center" vertical="center"/>
    </xf>
    <xf numFmtId="204" fontId="10" fillId="2" borderId="15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top" wrapText="1"/>
    </xf>
    <xf numFmtId="204" fontId="9" fillId="2" borderId="9" xfId="0" applyNumberFormat="1" applyFont="1" applyFill="1" applyBorder="1" applyAlignment="1">
      <alignment horizontal="center" vertical="center"/>
    </xf>
    <xf numFmtId="204" fontId="9" fillId="2" borderId="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wrapText="1"/>
    </xf>
    <xf numFmtId="204" fontId="10" fillId="2" borderId="1" xfId="0" applyNumberFormat="1" applyFont="1" applyFill="1" applyBorder="1" applyAlignment="1">
      <alignment horizontal="center" vertical="center"/>
    </xf>
    <xf numFmtId="4" fontId="9" fillId="2" borderId="11" xfId="3" applyNumberFormat="1" applyFont="1" applyFill="1" applyBorder="1" applyAlignment="1">
      <alignment vertical="center" wrapText="1"/>
    </xf>
    <xf numFmtId="4" fontId="10" fillId="2" borderId="11" xfId="3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wrapText="1"/>
    </xf>
    <xf numFmtId="202" fontId="7" fillId="2" borderId="7" xfId="0" applyNumberFormat="1" applyFont="1" applyFill="1" applyBorder="1" applyAlignment="1">
      <alignment horizontal="center" vertical="center" wrapText="1"/>
    </xf>
    <xf numFmtId="202" fontId="7" fillId="2" borderId="6" xfId="0" applyNumberFormat="1" applyFont="1" applyFill="1" applyBorder="1" applyAlignment="1">
      <alignment horizontal="center" vertical="center" wrapText="1"/>
    </xf>
    <xf numFmtId="202" fontId="7" fillId="2" borderId="9" xfId="0" applyNumberFormat="1" applyFont="1" applyFill="1" applyBorder="1" applyAlignment="1">
      <alignment horizontal="center" vertical="center" wrapText="1"/>
    </xf>
    <xf numFmtId="202" fontId="7" fillId="2" borderId="1" xfId="0" applyNumberFormat="1" applyFont="1" applyFill="1" applyBorder="1" applyAlignment="1">
      <alignment horizontal="center" vertical="center" wrapText="1"/>
    </xf>
    <xf numFmtId="4" fontId="9" fillId="2" borderId="10" xfId="3" applyNumberFormat="1" applyFont="1" applyFill="1" applyBorder="1" applyAlignment="1">
      <alignment vertical="center" wrapText="1"/>
    </xf>
    <xf numFmtId="204" fontId="9" fillId="2" borderId="10" xfId="3" applyNumberFormat="1" applyFont="1" applyFill="1" applyBorder="1" applyAlignment="1">
      <alignment horizontal="center" vertical="center"/>
    </xf>
    <xf numFmtId="204" fontId="9" fillId="2" borderId="2" xfId="3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wrapText="1"/>
    </xf>
    <xf numFmtId="202" fontId="7" fillId="2" borderId="17" xfId="0" applyNumberFormat="1" applyFont="1" applyFill="1" applyBorder="1" applyAlignment="1">
      <alignment horizontal="center" vertical="center" wrapText="1"/>
    </xf>
    <xf numFmtId="202" fontId="7" fillId="2" borderId="19" xfId="0" applyNumberFormat="1" applyFont="1" applyFill="1" applyBorder="1" applyAlignment="1">
      <alignment horizontal="center" vertical="center" wrapText="1"/>
    </xf>
    <xf numFmtId="202" fontId="7" fillId="2" borderId="20" xfId="0" applyNumberFormat="1" applyFont="1" applyFill="1" applyBorder="1" applyAlignment="1">
      <alignment horizontal="center" vertical="center" wrapText="1"/>
    </xf>
    <xf numFmtId="4" fontId="10" fillId="2" borderId="7" xfId="3" applyNumberFormat="1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 wrapText="1"/>
    </xf>
    <xf numFmtId="4" fontId="10" fillId="2" borderId="15" xfId="0" applyNumberFormat="1" applyFont="1" applyFill="1" applyBorder="1" applyAlignment="1">
      <alignment horizontal="center" vertical="center" wrapText="1"/>
    </xf>
    <xf numFmtId="4" fontId="10" fillId="2" borderId="7" xfId="3" applyNumberFormat="1" applyFont="1" applyFill="1" applyBorder="1" applyAlignment="1">
      <alignment horizontal="center" vertical="center" wrapText="1"/>
    </xf>
    <xf numFmtId="4" fontId="10" fillId="2" borderId="1" xfId="3" applyNumberFormat="1" applyFont="1" applyFill="1" applyBorder="1" applyAlignment="1">
      <alignment horizontal="center" vertical="center" wrapText="1"/>
    </xf>
    <xf numFmtId="202" fontId="7" fillId="2" borderId="7" xfId="0" applyNumberFormat="1" applyFont="1" applyFill="1" applyBorder="1" applyAlignment="1">
      <alignment horizontal="center" vertical="center" wrapText="1"/>
    </xf>
    <xf numFmtId="202" fontId="7" fillId="2" borderId="6" xfId="0" applyNumberFormat="1" applyFont="1" applyFill="1" applyBorder="1" applyAlignment="1">
      <alignment horizontal="center" vertical="center" wrapText="1"/>
    </xf>
    <xf numFmtId="202" fontId="7" fillId="2" borderId="9" xfId="0" applyNumberFormat="1" applyFont="1" applyFill="1" applyBorder="1" applyAlignment="1">
      <alignment horizontal="center" vertical="center" wrapText="1"/>
    </xf>
    <xf numFmtId="202" fontId="7" fillId="2" borderId="1" xfId="0" applyNumberFormat="1" applyFont="1" applyFill="1" applyBorder="1" applyAlignment="1">
      <alignment horizontal="center" vertical="center" wrapText="1"/>
    </xf>
    <xf numFmtId="202" fontId="7" fillId="2" borderId="18" xfId="0" applyNumberFormat="1" applyFont="1" applyFill="1" applyBorder="1" applyAlignment="1">
      <alignment horizontal="center" vertical="center" wrapText="1"/>
    </xf>
    <xf numFmtId="202" fontId="7" fillId="2" borderId="0" xfId="0" applyNumberFormat="1" applyFont="1" applyFill="1" applyAlignment="1">
      <alignment horizontal="center" vertical="center" wrapText="1"/>
    </xf>
    <xf numFmtId="202" fontId="5" fillId="2" borderId="0" xfId="0" applyNumberFormat="1" applyFont="1" applyFill="1" applyBorder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7" fillId="2" borderId="17" xfId="3" applyNumberFormat="1" applyFont="1" applyFill="1" applyBorder="1" applyAlignment="1">
      <alignment horizontal="center" vertical="center" wrapText="1"/>
    </xf>
    <xf numFmtId="49" fontId="7" fillId="2" borderId="7" xfId="3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</cellXfs>
  <cellStyles count="15">
    <cellStyle name="Excel Built-in Normal" xfId="1"/>
    <cellStyle name="Normal_Доходи" xfId="2"/>
    <cellStyle name="Обычный" xfId="0" builtinId="0"/>
    <cellStyle name="Обычный 2" xfId="3"/>
    <cellStyle name="Обычный 2 2" xfId="4"/>
    <cellStyle name="Обычный 2 3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Стиль 1" xfId="13"/>
    <cellStyle name="Финансовый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view="pageBreakPreview" topLeftCell="A29" zoomScaleNormal="100" zoomScaleSheetLayoutView="100" workbookViewId="0">
      <selection activeCell="A34" sqref="A34:B34"/>
    </sheetView>
  </sheetViews>
  <sheetFormatPr defaultRowHeight="18.75" x14ac:dyDescent="0.3"/>
  <cols>
    <col min="1" max="1" width="5" style="16" customWidth="1"/>
    <col min="2" max="2" width="64" style="1" customWidth="1"/>
    <col min="3" max="3" width="17.140625" style="19" customWidth="1"/>
    <col min="4" max="5" width="13.42578125" style="19" customWidth="1"/>
    <col min="6" max="6" width="14.28515625" style="19" customWidth="1"/>
    <col min="7" max="7" width="18.28515625" style="19" customWidth="1"/>
    <col min="8" max="8" width="11.7109375" style="19" customWidth="1"/>
    <col min="9" max="9" width="11.85546875" style="19" customWidth="1"/>
    <col min="10" max="10" width="14.42578125" style="19" customWidth="1"/>
    <col min="11" max="11" width="14" style="19" customWidth="1"/>
    <col min="12" max="13" width="11.85546875" style="19" customWidth="1"/>
    <col min="14" max="14" width="15.140625" style="18" customWidth="1"/>
    <col min="15" max="21" width="9.140625" style="1"/>
    <col min="22" max="22" width="24.140625" style="1" customWidth="1"/>
    <col min="23" max="16384" width="9.140625" style="1"/>
  </cols>
  <sheetData>
    <row r="1" spans="1:14" ht="18.75" customHeight="1" x14ac:dyDescent="0.3">
      <c r="C1" s="18"/>
      <c r="D1" s="18"/>
      <c r="E1" s="18"/>
      <c r="F1" s="18"/>
      <c r="G1" s="18"/>
      <c r="H1" s="18"/>
      <c r="I1" s="18"/>
      <c r="J1" s="18"/>
      <c r="K1" s="81" t="s">
        <v>46</v>
      </c>
      <c r="L1" s="81"/>
      <c r="M1" s="81"/>
      <c r="N1" s="81"/>
    </row>
    <row r="2" spans="1:14" ht="43.5" customHeight="1" x14ac:dyDescent="0.3">
      <c r="C2" s="18"/>
      <c r="D2" s="18"/>
      <c r="E2" s="18"/>
      <c r="F2" s="18"/>
      <c r="G2" s="18"/>
      <c r="H2" s="18"/>
      <c r="I2" s="18"/>
      <c r="J2" s="18"/>
      <c r="K2" s="81" t="s">
        <v>60</v>
      </c>
      <c r="L2" s="81"/>
      <c r="M2" s="81"/>
      <c r="N2" s="81"/>
    </row>
    <row r="3" spans="1:14" ht="13.5" customHeight="1" x14ac:dyDescent="0.3">
      <c r="C3" s="18"/>
      <c r="D3" s="18"/>
      <c r="E3" s="18"/>
      <c r="F3" s="18"/>
      <c r="G3" s="18"/>
      <c r="H3" s="18"/>
      <c r="I3" s="18"/>
      <c r="J3" s="18"/>
      <c r="K3" s="18"/>
      <c r="L3" s="81"/>
      <c r="M3" s="81"/>
      <c r="N3" s="81"/>
    </row>
    <row r="4" spans="1:14" s="2" customFormat="1" ht="18" customHeight="1" x14ac:dyDescent="0.2">
      <c r="A4" s="13"/>
      <c r="B4" s="82" t="s">
        <v>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s="3" customFormat="1" ht="35.25" customHeight="1" x14ac:dyDescent="0.2">
      <c r="A5" s="13"/>
      <c r="B5" s="80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3" customFormat="1" ht="18.75" customHeight="1" x14ac:dyDescent="0.2">
      <c r="A6" s="13"/>
      <c r="B6" s="82" t="s">
        <v>15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s="3" customFormat="1" ht="18.75" customHeight="1" thickBot="1" x14ac:dyDescent="0.25">
      <c r="A7" s="17"/>
      <c r="B7" s="83" t="s">
        <v>6</v>
      </c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</row>
    <row r="8" spans="1:14" s="2" customFormat="1" ht="27.75" customHeight="1" x14ac:dyDescent="0.2">
      <c r="A8" s="85" t="s">
        <v>0</v>
      </c>
      <c r="B8" s="87" t="s">
        <v>3</v>
      </c>
      <c r="C8" s="66" t="s">
        <v>12</v>
      </c>
      <c r="D8" s="67"/>
      <c r="E8" s="67"/>
      <c r="F8" s="68"/>
      <c r="G8" s="66" t="s">
        <v>13</v>
      </c>
      <c r="H8" s="67"/>
      <c r="I8" s="67"/>
      <c r="J8" s="68"/>
      <c r="K8" s="66" t="s">
        <v>14</v>
      </c>
      <c r="L8" s="67"/>
      <c r="M8" s="67"/>
      <c r="N8" s="79"/>
    </row>
    <row r="9" spans="1:14" s="2" customFormat="1" ht="39" customHeight="1" x14ac:dyDescent="0.2">
      <c r="A9" s="86"/>
      <c r="B9" s="88"/>
      <c r="C9" s="75" t="s">
        <v>4</v>
      </c>
      <c r="D9" s="76"/>
      <c r="E9" s="76"/>
      <c r="F9" s="77"/>
      <c r="G9" s="75" t="s">
        <v>4</v>
      </c>
      <c r="H9" s="76"/>
      <c r="I9" s="76"/>
      <c r="J9" s="77"/>
      <c r="K9" s="75" t="s">
        <v>4</v>
      </c>
      <c r="L9" s="76"/>
      <c r="M9" s="76"/>
      <c r="N9" s="78"/>
    </row>
    <row r="10" spans="1:14" s="2" customFormat="1" ht="65.25" customHeight="1" x14ac:dyDescent="0.2">
      <c r="A10" s="86"/>
      <c r="B10" s="88"/>
      <c r="C10" s="58" t="s">
        <v>10</v>
      </c>
      <c r="D10" s="59" t="s">
        <v>7</v>
      </c>
      <c r="E10" s="59" t="s">
        <v>8</v>
      </c>
      <c r="F10" s="60" t="s">
        <v>9</v>
      </c>
      <c r="G10" s="58" t="s">
        <v>10</v>
      </c>
      <c r="H10" s="59" t="s">
        <v>7</v>
      </c>
      <c r="I10" s="59" t="s">
        <v>8</v>
      </c>
      <c r="J10" s="60" t="s">
        <v>9</v>
      </c>
      <c r="K10" s="58" t="s">
        <v>10</v>
      </c>
      <c r="L10" s="59" t="s">
        <v>7</v>
      </c>
      <c r="M10" s="59" t="s">
        <v>8</v>
      </c>
      <c r="N10" s="61" t="s">
        <v>9</v>
      </c>
    </row>
    <row r="11" spans="1:14" s="4" customFormat="1" ht="29.25" customHeight="1" x14ac:dyDescent="0.2">
      <c r="A11" s="69" t="s">
        <v>5</v>
      </c>
      <c r="B11" s="70"/>
      <c r="C11" s="20">
        <f t="shared" ref="C11:C17" si="0">D11+E11+F11</f>
        <v>9109.5550000000003</v>
      </c>
      <c r="D11" s="21">
        <f>D12</f>
        <v>0</v>
      </c>
      <c r="E11" s="21">
        <f>E12</f>
        <v>0</v>
      </c>
      <c r="F11" s="22">
        <f>SUM(F12:F21)</f>
        <v>9109.5550000000003</v>
      </c>
      <c r="G11" s="20">
        <f>H11+I11+J11</f>
        <v>23000</v>
      </c>
      <c r="H11" s="21">
        <f>H12</f>
        <v>0</v>
      </c>
      <c r="I11" s="21">
        <f>I12</f>
        <v>0</v>
      </c>
      <c r="J11" s="22">
        <f>SUM(J12:J22)</f>
        <v>23000</v>
      </c>
      <c r="K11" s="23">
        <f>L11+M11+N11</f>
        <v>0</v>
      </c>
      <c r="L11" s="21">
        <f>L12</f>
        <v>0</v>
      </c>
      <c r="M11" s="21">
        <f>M12</f>
        <v>0</v>
      </c>
      <c r="N11" s="53">
        <f>SUM(N12:N21)</f>
        <v>0</v>
      </c>
    </row>
    <row r="12" spans="1:14" s="5" customFormat="1" ht="77.25" customHeight="1" x14ac:dyDescent="0.2">
      <c r="A12" s="14" t="s">
        <v>28</v>
      </c>
      <c r="B12" s="9" t="s">
        <v>42</v>
      </c>
      <c r="C12" s="24">
        <f t="shared" si="0"/>
        <v>400</v>
      </c>
      <c r="D12" s="25">
        <v>0</v>
      </c>
      <c r="E12" s="25">
        <v>0</v>
      </c>
      <c r="F12" s="29">
        <v>400</v>
      </c>
      <c r="G12" s="24">
        <f t="shared" ref="G12:G21" si="1">H12+I12+J12</f>
        <v>0</v>
      </c>
      <c r="H12" s="26">
        <v>0</v>
      </c>
      <c r="I12" s="26">
        <v>0</v>
      </c>
      <c r="J12" s="27">
        <v>0</v>
      </c>
      <c r="K12" s="28">
        <f>L12+M12+N12</f>
        <v>0</v>
      </c>
      <c r="L12" s="26">
        <v>0</v>
      </c>
      <c r="M12" s="26">
        <v>0</v>
      </c>
      <c r="N12" s="29">
        <v>0</v>
      </c>
    </row>
    <row r="13" spans="1:14" s="5" customFormat="1" ht="53.25" customHeight="1" x14ac:dyDescent="0.2">
      <c r="A13" s="14" t="s">
        <v>29</v>
      </c>
      <c r="B13" s="10" t="s">
        <v>26</v>
      </c>
      <c r="C13" s="24">
        <f t="shared" si="0"/>
        <v>4400.5550000000003</v>
      </c>
      <c r="D13" s="25">
        <v>0</v>
      </c>
      <c r="E13" s="25">
        <v>0</v>
      </c>
      <c r="F13" s="51">
        <v>4400.5550000000003</v>
      </c>
      <c r="G13" s="24">
        <f t="shared" si="1"/>
        <v>0</v>
      </c>
      <c r="H13" s="26">
        <v>0</v>
      </c>
      <c r="I13" s="26">
        <v>0</v>
      </c>
      <c r="J13" s="27">
        <v>0</v>
      </c>
      <c r="K13" s="28">
        <v>0</v>
      </c>
      <c r="L13" s="26">
        <v>0</v>
      </c>
      <c r="M13" s="26">
        <v>0</v>
      </c>
      <c r="N13" s="29">
        <v>0</v>
      </c>
    </row>
    <row r="14" spans="1:14" s="5" customFormat="1" ht="42.75" customHeight="1" x14ac:dyDescent="0.2">
      <c r="A14" s="14" t="s">
        <v>18</v>
      </c>
      <c r="B14" s="11" t="s">
        <v>27</v>
      </c>
      <c r="C14" s="24">
        <f t="shared" si="0"/>
        <v>750</v>
      </c>
      <c r="D14" s="25">
        <v>0</v>
      </c>
      <c r="E14" s="25">
        <v>0</v>
      </c>
      <c r="F14" s="51">
        <v>750</v>
      </c>
      <c r="G14" s="24">
        <f t="shared" si="1"/>
        <v>0</v>
      </c>
      <c r="H14" s="26">
        <v>0</v>
      </c>
      <c r="I14" s="26">
        <v>0</v>
      </c>
      <c r="J14" s="27">
        <v>0</v>
      </c>
      <c r="K14" s="28">
        <v>0</v>
      </c>
      <c r="L14" s="26">
        <v>0</v>
      </c>
      <c r="M14" s="26">
        <v>0</v>
      </c>
      <c r="N14" s="29">
        <v>0</v>
      </c>
    </row>
    <row r="15" spans="1:14" s="5" customFormat="1" ht="71.25" customHeight="1" x14ac:dyDescent="0.2">
      <c r="A15" s="14" t="s">
        <v>19</v>
      </c>
      <c r="B15" s="12" t="s">
        <v>31</v>
      </c>
      <c r="C15" s="24">
        <f t="shared" si="0"/>
        <v>200</v>
      </c>
      <c r="D15" s="25">
        <v>0</v>
      </c>
      <c r="E15" s="25">
        <v>0</v>
      </c>
      <c r="F15" s="51">
        <v>200</v>
      </c>
      <c r="G15" s="24">
        <f t="shared" si="1"/>
        <v>0</v>
      </c>
      <c r="H15" s="26">
        <v>0</v>
      </c>
      <c r="I15" s="26">
        <v>0</v>
      </c>
      <c r="J15" s="27">
        <v>0</v>
      </c>
      <c r="K15" s="28">
        <v>0</v>
      </c>
      <c r="L15" s="26">
        <v>0</v>
      </c>
      <c r="M15" s="26">
        <v>0</v>
      </c>
      <c r="N15" s="29">
        <v>0</v>
      </c>
    </row>
    <row r="16" spans="1:14" s="5" customFormat="1" ht="52.5" customHeight="1" x14ac:dyDescent="0.2">
      <c r="A16" s="14" t="s">
        <v>20</v>
      </c>
      <c r="B16" s="12" t="s">
        <v>32</v>
      </c>
      <c r="C16" s="24">
        <f t="shared" si="0"/>
        <v>3100</v>
      </c>
      <c r="D16" s="25">
        <v>0</v>
      </c>
      <c r="E16" s="25">
        <v>0</v>
      </c>
      <c r="F16" s="51">
        <f>3300-200</f>
        <v>3100</v>
      </c>
      <c r="G16" s="24">
        <f t="shared" si="1"/>
        <v>0</v>
      </c>
      <c r="H16" s="26">
        <v>0</v>
      </c>
      <c r="I16" s="26">
        <v>0</v>
      </c>
      <c r="J16" s="27">
        <v>0</v>
      </c>
      <c r="K16" s="28">
        <v>0</v>
      </c>
      <c r="L16" s="26">
        <v>0</v>
      </c>
      <c r="M16" s="26">
        <v>0</v>
      </c>
      <c r="N16" s="29">
        <v>0</v>
      </c>
    </row>
    <row r="17" spans="1:14" s="5" customFormat="1" ht="105.75" customHeight="1" x14ac:dyDescent="0.2">
      <c r="A17" s="14" t="s">
        <v>30</v>
      </c>
      <c r="B17" s="49" t="s">
        <v>33</v>
      </c>
      <c r="C17" s="24">
        <f t="shared" si="0"/>
        <v>49.5</v>
      </c>
      <c r="D17" s="25">
        <v>0</v>
      </c>
      <c r="E17" s="25">
        <v>0</v>
      </c>
      <c r="F17" s="50">
        <v>49.5</v>
      </c>
      <c r="G17" s="24">
        <f t="shared" si="1"/>
        <v>0</v>
      </c>
      <c r="H17" s="26">
        <v>0</v>
      </c>
      <c r="I17" s="26">
        <v>0</v>
      </c>
      <c r="J17" s="27">
        <v>0</v>
      </c>
      <c r="K17" s="28">
        <v>0</v>
      </c>
      <c r="L17" s="26">
        <v>0</v>
      </c>
      <c r="M17" s="26">
        <v>0</v>
      </c>
      <c r="N17" s="29">
        <v>0</v>
      </c>
    </row>
    <row r="18" spans="1:14" s="5" customFormat="1" ht="95.25" customHeight="1" x14ac:dyDescent="0.2">
      <c r="A18" s="14" t="s">
        <v>35</v>
      </c>
      <c r="B18" s="49" t="s">
        <v>34</v>
      </c>
      <c r="C18" s="24">
        <f>D18+E18+F18</f>
        <v>49.5</v>
      </c>
      <c r="D18" s="25">
        <v>0</v>
      </c>
      <c r="E18" s="25">
        <v>0</v>
      </c>
      <c r="F18" s="50">
        <v>49.5</v>
      </c>
      <c r="G18" s="24">
        <f t="shared" si="1"/>
        <v>0</v>
      </c>
      <c r="H18" s="26">
        <v>0</v>
      </c>
      <c r="I18" s="26">
        <v>0</v>
      </c>
      <c r="J18" s="27">
        <v>0</v>
      </c>
      <c r="K18" s="28">
        <v>0</v>
      </c>
      <c r="L18" s="26">
        <v>0</v>
      </c>
      <c r="M18" s="26">
        <v>0</v>
      </c>
      <c r="N18" s="29">
        <v>0</v>
      </c>
    </row>
    <row r="19" spans="1:14" s="5" customFormat="1" ht="57" customHeight="1" x14ac:dyDescent="0.25">
      <c r="A19" s="14" t="s">
        <v>36</v>
      </c>
      <c r="B19" s="52" t="s">
        <v>40</v>
      </c>
      <c r="C19" s="24">
        <f>D19+E19+F19</f>
        <v>0</v>
      </c>
      <c r="D19" s="25">
        <v>0</v>
      </c>
      <c r="E19" s="25">
        <v>0</v>
      </c>
      <c r="F19" s="50">
        <v>0</v>
      </c>
      <c r="G19" s="24">
        <f t="shared" si="1"/>
        <v>10000</v>
      </c>
      <c r="H19" s="26">
        <v>0</v>
      </c>
      <c r="I19" s="26">
        <v>0</v>
      </c>
      <c r="J19" s="27">
        <v>10000</v>
      </c>
      <c r="K19" s="28">
        <v>0</v>
      </c>
      <c r="L19" s="26">
        <v>0</v>
      </c>
      <c r="M19" s="26">
        <v>0</v>
      </c>
      <c r="N19" s="29">
        <v>0</v>
      </c>
    </row>
    <row r="20" spans="1:14" s="5" customFormat="1" ht="57" customHeight="1" x14ac:dyDescent="0.25">
      <c r="A20" s="14" t="s">
        <v>37</v>
      </c>
      <c r="B20" s="52" t="s">
        <v>41</v>
      </c>
      <c r="C20" s="24">
        <f>D20+E20+F20</f>
        <v>0</v>
      </c>
      <c r="D20" s="25">
        <v>0</v>
      </c>
      <c r="E20" s="25">
        <v>0</v>
      </c>
      <c r="F20" s="50">
        <v>0</v>
      </c>
      <c r="G20" s="24">
        <f t="shared" si="1"/>
        <v>5000</v>
      </c>
      <c r="H20" s="26">
        <v>0</v>
      </c>
      <c r="I20" s="26">
        <v>0</v>
      </c>
      <c r="J20" s="27">
        <v>5000</v>
      </c>
      <c r="K20" s="28">
        <v>0</v>
      </c>
      <c r="L20" s="26">
        <v>0</v>
      </c>
      <c r="M20" s="26">
        <v>0</v>
      </c>
      <c r="N20" s="29">
        <v>0</v>
      </c>
    </row>
    <row r="21" spans="1:14" s="5" customFormat="1" ht="83.25" customHeight="1" x14ac:dyDescent="0.2">
      <c r="A21" s="14" t="s">
        <v>49</v>
      </c>
      <c r="B21" s="49" t="s">
        <v>43</v>
      </c>
      <c r="C21" s="24">
        <f>D21+E21+F21</f>
        <v>160</v>
      </c>
      <c r="D21" s="25">
        <v>0</v>
      </c>
      <c r="E21" s="25">
        <v>0</v>
      </c>
      <c r="F21" s="50">
        <v>160</v>
      </c>
      <c r="G21" s="24">
        <f t="shared" si="1"/>
        <v>7000</v>
      </c>
      <c r="H21" s="26">
        <v>0</v>
      </c>
      <c r="I21" s="26">
        <v>0</v>
      </c>
      <c r="J21" s="27">
        <v>7000</v>
      </c>
      <c r="K21" s="28">
        <v>0</v>
      </c>
      <c r="L21" s="26">
        <v>0</v>
      </c>
      <c r="M21" s="26">
        <v>0</v>
      </c>
      <c r="N21" s="29">
        <v>0</v>
      </c>
    </row>
    <row r="22" spans="1:14" s="5" customFormat="1" ht="93.75" customHeight="1" x14ac:dyDescent="0.2">
      <c r="A22" s="14" t="s">
        <v>38</v>
      </c>
      <c r="B22" s="49" t="s">
        <v>45</v>
      </c>
      <c r="C22" s="24">
        <v>0</v>
      </c>
      <c r="D22" s="25">
        <v>0</v>
      </c>
      <c r="E22" s="25">
        <v>0</v>
      </c>
      <c r="F22" s="50">
        <v>0</v>
      </c>
      <c r="G22" s="24">
        <f>H22+I22+J22</f>
        <v>1000</v>
      </c>
      <c r="H22" s="26">
        <v>0</v>
      </c>
      <c r="I22" s="26">
        <v>0</v>
      </c>
      <c r="J22" s="27">
        <v>1000</v>
      </c>
      <c r="K22" s="28">
        <v>0</v>
      </c>
      <c r="L22" s="26">
        <v>0</v>
      </c>
      <c r="M22" s="26">
        <v>0</v>
      </c>
      <c r="N22" s="29">
        <v>0</v>
      </c>
    </row>
    <row r="23" spans="1:14" s="6" customFormat="1" ht="28.5" customHeight="1" x14ac:dyDescent="0.2">
      <c r="A23" s="73" t="s">
        <v>16</v>
      </c>
      <c r="B23" s="74"/>
      <c r="C23" s="20">
        <f>SUM(D23:F23)</f>
        <v>2700</v>
      </c>
      <c r="D23" s="30">
        <f>SUM(D24:D29)</f>
        <v>0</v>
      </c>
      <c r="E23" s="30">
        <f>SUM(E24:E29)</f>
        <v>0</v>
      </c>
      <c r="F23" s="31">
        <f>SUM(F24:F29)</f>
        <v>2700</v>
      </c>
      <c r="G23" s="20">
        <f>SUM(H23:J23)</f>
        <v>5000</v>
      </c>
      <c r="H23" s="31">
        <f>SUM(H24:H29)</f>
        <v>0</v>
      </c>
      <c r="I23" s="31">
        <f>SUM(I24:I29)</f>
        <v>0</v>
      </c>
      <c r="J23" s="31">
        <f>SUM(J24:J29)</f>
        <v>5000</v>
      </c>
      <c r="K23" s="20">
        <f>SUM(L23:N23)</f>
        <v>100</v>
      </c>
      <c r="L23" s="30">
        <f>SUM(L24:L29)</f>
        <v>0</v>
      </c>
      <c r="M23" s="30">
        <f>SUM(M24:M29)</f>
        <v>0</v>
      </c>
      <c r="N23" s="32">
        <f>SUM(N24:N29)</f>
        <v>100</v>
      </c>
    </row>
    <row r="24" spans="1:14" s="2" customFormat="1" ht="46.5" customHeight="1" x14ac:dyDescent="0.2">
      <c r="A24" s="14" t="s">
        <v>39</v>
      </c>
      <c r="B24" s="7" t="s">
        <v>24</v>
      </c>
      <c r="C24" s="24">
        <f>D24+E24+F24</f>
        <v>500</v>
      </c>
      <c r="D24" s="33">
        <v>0</v>
      </c>
      <c r="E24" s="33">
        <v>0</v>
      </c>
      <c r="F24" s="34">
        <v>500</v>
      </c>
      <c r="G24" s="24">
        <f>H24+I24+J24</f>
        <v>0</v>
      </c>
      <c r="H24" s="33">
        <v>0</v>
      </c>
      <c r="I24" s="33">
        <v>0</v>
      </c>
      <c r="J24" s="27">
        <v>0</v>
      </c>
      <c r="K24" s="24">
        <f t="shared" ref="K24:K29" si="2">L24+M24+N24</f>
        <v>0</v>
      </c>
      <c r="L24" s="33">
        <v>0</v>
      </c>
      <c r="M24" s="33">
        <v>0</v>
      </c>
      <c r="N24" s="29">
        <v>0</v>
      </c>
    </row>
    <row r="25" spans="1:14" s="2" customFormat="1" ht="50.25" customHeight="1" x14ac:dyDescent="0.2">
      <c r="A25" s="14" t="s">
        <v>50</v>
      </c>
      <c r="B25" s="7" t="s">
        <v>17</v>
      </c>
      <c r="C25" s="24">
        <f>D25+E25+F25</f>
        <v>1500</v>
      </c>
      <c r="D25" s="33">
        <v>0</v>
      </c>
      <c r="E25" s="33">
        <v>0</v>
      </c>
      <c r="F25" s="27">
        <v>1500</v>
      </c>
      <c r="G25" s="24">
        <f>H25+I25+J25</f>
        <v>0</v>
      </c>
      <c r="H25" s="33">
        <v>0</v>
      </c>
      <c r="I25" s="33">
        <v>0</v>
      </c>
      <c r="J25" s="27">
        <v>0</v>
      </c>
      <c r="K25" s="24">
        <f t="shared" si="2"/>
        <v>0</v>
      </c>
      <c r="L25" s="33">
        <v>0</v>
      </c>
      <c r="M25" s="33">
        <v>0</v>
      </c>
      <c r="N25" s="29">
        <v>0</v>
      </c>
    </row>
    <row r="26" spans="1:14" s="2" customFormat="1" ht="84" customHeight="1" x14ac:dyDescent="0.2">
      <c r="A26" s="14" t="s">
        <v>51</v>
      </c>
      <c r="B26" s="54" t="s">
        <v>44</v>
      </c>
      <c r="C26" s="24">
        <f>D26+E26+F26</f>
        <v>0</v>
      </c>
      <c r="D26" s="33">
        <v>0</v>
      </c>
      <c r="E26" s="33">
        <v>0</v>
      </c>
      <c r="F26" s="27">
        <v>0</v>
      </c>
      <c r="G26" s="24">
        <f>H26+I26+J26</f>
        <v>3500</v>
      </c>
      <c r="H26" s="33">
        <v>0</v>
      </c>
      <c r="I26" s="33">
        <v>0</v>
      </c>
      <c r="J26" s="35">
        <v>3500</v>
      </c>
      <c r="K26" s="24">
        <f t="shared" si="2"/>
        <v>0</v>
      </c>
      <c r="L26" s="33">
        <v>0</v>
      </c>
      <c r="M26" s="33">
        <v>0</v>
      </c>
      <c r="N26" s="29">
        <v>0</v>
      </c>
    </row>
    <row r="27" spans="1:14" s="2" customFormat="1" ht="84" customHeight="1" x14ac:dyDescent="0.2">
      <c r="A27" s="14" t="s">
        <v>52</v>
      </c>
      <c r="B27" s="54" t="s">
        <v>48</v>
      </c>
      <c r="C27" s="24"/>
      <c r="D27" s="33"/>
      <c r="E27" s="33"/>
      <c r="F27" s="27"/>
      <c r="G27" s="24">
        <f>H27+I27+J27</f>
        <v>1298</v>
      </c>
      <c r="H27" s="33">
        <v>0</v>
      </c>
      <c r="I27" s="33">
        <v>0</v>
      </c>
      <c r="J27" s="35">
        <v>1298</v>
      </c>
      <c r="K27" s="24">
        <f t="shared" si="2"/>
        <v>0</v>
      </c>
      <c r="L27" s="33">
        <v>0</v>
      </c>
      <c r="M27" s="33">
        <v>0</v>
      </c>
      <c r="N27" s="29">
        <v>0</v>
      </c>
    </row>
    <row r="28" spans="1:14" s="2" customFormat="1" ht="56.25" customHeight="1" x14ac:dyDescent="0.2">
      <c r="A28" s="14" t="s">
        <v>53</v>
      </c>
      <c r="B28" s="7" t="s">
        <v>58</v>
      </c>
      <c r="C28" s="24">
        <f>D28+E28+F28</f>
        <v>0</v>
      </c>
      <c r="D28" s="33">
        <v>0</v>
      </c>
      <c r="E28" s="33">
        <v>0</v>
      </c>
      <c r="F28" s="27">
        <v>0</v>
      </c>
      <c r="G28" s="24">
        <f t="shared" ref="G28:G34" si="3">H28+I28+J28</f>
        <v>202</v>
      </c>
      <c r="H28" s="33">
        <v>0</v>
      </c>
      <c r="I28" s="33">
        <v>0</v>
      </c>
      <c r="J28" s="27">
        <v>202</v>
      </c>
      <c r="K28" s="24">
        <f t="shared" si="2"/>
        <v>100</v>
      </c>
      <c r="L28" s="33">
        <v>0</v>
      </c>
      <c r="M28" s="33">
        <v>0</v>
      </c>
      <c r="N28" s="29">
        <v>100</v>
      </c>
    </row>
    <row r="29" spans="1:14" s="2" customFormat="1" ht="54" customHeight="1" x14ac:dyDescent="0.2">
      <c r="A29" s="14" t="s">
        <v>54</v>
      </c>
      <c r="B29" s="7" t="s">
        <v>21</v>
      </c>
      <c r="C29" s="24">
        <v>700</v>
      </c>
      <c r="D29" s="33">
        <v>0</v>
      </c>
      <c r="E29" s="33">
        <v>0</v>
      </c>
      <c r="F29" s="27">
        <v>700</v>
      </c>
      <c r="G29" s="24">
        <f t="shared" si="3"/>
        <v>0</v>
      </c>
      <c r="H29" s="33">
        <v>0</v>
      </c>
      <c r="I29" s="33">
        <v>0</v>
      </c>
      <c r="J29" s="27">
        <v>0</v>
      </c>
      <c r="K29" s="24">
        <f t="shared" si="2"/>
        <v>0</v>
      </c>
      <c r="L29" s="33">
        <v>0</v>
      </c>
      <c r="M29" s="33">
        <v>0</v>
      </c>
      <c r="N29" s="29">
        <v>0</v>
      </c>
    </row>
    <row r="30" spans="1:14" s="2" customFormat="1" ht="45" customHeight="1" x14ac:dyDescent="0.2">
      <c r="A30" s="15"/>
      <c r="B30" s="55" t="s">
        <v>23</v>
      </c>
      <c r="C30" s="36">
        <f>C31+C32</f>
        <v>418.01518000000004</v>
      </c>
      <c r="D30" s="36">
        <f>D31+D32</f>
        <v>0</v>
      </c>
      <c r="E30" s="36">
        <f>E31+E32</f>
        <v>0</v>
      </c>
      <c r="F30" s="36">
        <f>F31+F32</f>
        <v>418.01518000000004</v>
      </c>
      <c r="G30" s="37">
        <f t="shared" si="3"/>
        <v>362.2</v>
      </c>
      <c r="H30" s="38">
        <v>0</v>
      </c>
      <c r="I30" s="38">
        <v>0</v>
      </c>
      <c r="J30" s="39">
        <f>J31+J32+J33</f>
        <v>362.2</v>
      </c>
      <c r="K30" s="37">
        <f>L30+M30+N30</f>
        <v>100</v>
      </c>
      <c r="L30" s="39">
        <f>L31+L32+L33</f>
        <v>0</v>
      </c>
      <c r="M30" s="39">
        <f>M31+M32+M33</f>
        <v>0</v>
      </c>
      <c r="N30" s="40">
        <f>N31+N32+N33</f>
        <v>100</v>
      </c>
    </row>
    <row r="31" spans="1:14" s="2" customFormat="1" ht="69.75" customHeight="1" x14ac:dyDescent="0.2">
      <c r="A31" s="15" t="s">
        <v>55</v>
      </c>
      <c r="B31" s="8" t="s">
        <v>22</v>
      </c>
      <c r="C31" s="41">
        <f>D31+E31+F31</f>
        <v>362.17218000000003</v>
      </c>
      <c r="D31" s="42">
        <v>0</v>
      </c>
      <c r="E31" s="42">
        <v>0</v>
      </c>
      <c r="F31" s="43">
        <v>362.17218000000003</v>
      </c>
      <c r="G31" s="24">
        <f t="shared" si="3"/>
        <v>362.2</v>
      </c>
      <c r="H31" s="26">
        <v>0</v>
      </c>
      <c r="I31" s="26">
        <v>0</v>
      </c>
      <c r="J31" s="27">
        <v>362.2</v>
      </c>
      <c r="K31" s="24">
        <v>0</v>
      </c>
      <c r="L31" s="26">
        <v>0</v>
      </c>
      <c r="M31" s="26">
        <v>0</v>
      </c>
      <c r="N31" s="29">
        <v>0</v>
      </c>
    </row>
    <row r="32" spans="1:14" s="2" customFormat="1" ht="111" customHeight="1" x14ac:dyDescent="0.2">
      <c r="A32" s="15" t="s">
        <v>56</v>
      </c>
      <c r="B32" s="8" t="s">
        <v>25</v>
      </c>
      <c r="C32" s="41">
        <f>D32+E32+F32</f>
        <v>55.843000000000004</v>
      </c>
      <c r="D32" s="42">
        <v>0</v>
      </c>
      <c r="E32" s="42">
        <v>0</v>
      </c>
      <c r="F32" s="43">
        <v>55.843000000000004</v>
      </c>
      <c r="G32" s="24">
        <f t="shared" si="3"/>
        <v>0</v>
      </c>
      <c r="H32" s="26">
        <v>0</v>
      </c>
      <c r="I32" s="26">
        <v>0</v>
      </c>
      <c r="J32" s="27">
        <v>0</v>
      </c>
      <c r="K32" s="24">
        <v>0</v>
      </c>
      <c r="L32" s="26">
        <v>0</v>
      </c>
      <c r="M32" s="26">
        <v>0</v>
      </c>
      <c r="N32" s="29">
        <v>0</v>
      </c>
    </row>
    <row r="33" spans="1:14" s="2" customFormat="1" ht="88.5" customHeight="1" x14ac:dyDescent="0.2">
      <c r="A33" s="15" t="s">
        <v>57</v>
      </c>
      <c r="B33" s="62" t="s">
        <v>59</v>
      </c>
      <c r="C33" s="41">
        <f>D33+E33+F33</f>
        <v>0</v>
      </c>
      <c r="D33" s="42">
        <v>0</v>
      </c>
      <c r="E33" s="42">
        <v>0</v>
      </c>
      <c r="F33" s="63">
        <v>0</v>
      </c>
      <c r="G33" s="24">
        <f t="shared" si="3"/>
        <v>0</v>
      </c>
      <c r="H33" s="64">
        <v>0</v>
      </c>
      <c r="I33" s="64">
        <v>0</v>
      </c>
      <c r="J33" s="63">
        <v>0</v>
      </c>
      <c r="K33" s="24">
        <f>L33+M33+N33</f>
        <v>100</v>
      </c>
      <c r="L33" s="64">
        <v>0</v>
      </c>
      <c r="M33" s="64">
        <v>0</v>
      </c>
      <c r="N33" s="43">
        <v>100</v>
      </c>
    </row>
    <row r="34" spans="1:14" s="4" customFormat="1" ht="21" thickBot="1" x14ac:dyDescent="0.25">
      <c r="A34" s="71" t="s">
        <v>11</v>
      </c>
      <c r="B34" s="72"/>
      <c r="C34" s="44">
        <f>D34+E34+F34</f>
        <v>12227.570180000001</v>
      </c>
      <c r="D34" s="45">
        <f>D11+D23</f>
        <v>0</v>
      </c>
      <c r="E34" s="45">
        <f>E11+E23</f>
        <v>0</v>
      </c>
      <c r="F34" s="46">
        <f>F11+F23+F30</f>
        <v>12227.570180000001</v>
      </c>
      <c r="G34" s="44">
        <f t="shared" si="3"/>
        <v>28362.2</v>
      </c>
      <c r="H34" s="45">
        <f>H11+H23</f>
        <v>0</v>
      </c>
      <c r="I34" s="45">
        <f>I11+I23</f>
        <v>0</v>
      </c>
      <c r="J34" s="46">
        <f>J11+J23+J30</f>
        <v>28362.2</v>
      </c>
      <c r="K34" s="47">
        <f>L34+M34+N34</f>
        <v>200</v>
      </c>
      <c r="L34" s="45">
        <f>L11+L23</f>
        <v>0</v>
      </c>
      <c r="M34" s="45">
        <f>M11+M23</f>
        <v>0</v>
      </c>
      <c r="N34" s="48">
        <f>N11+N23+N30</f>
        <v>200</v>
      </c>
    </row>
    <row r="38" spans="1:14" ht="20.25" x14ac:dyDescent="0.3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40" spans="1:14" s="57" customFormat="1" ht="37.5" customHeight="1" x14ac:dyDescent="0.3">
      <c r="A40" s="56"/>
      <c r="B40" s="65" t="s">
        <v>47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</sheetData>
  <mergeCells count="20">
    <mergeCell ref="B5:N5"/>
    <mergeCell ref="K1:N1"/>
    <mergeCell ref="B6:N6"/>
    <mergeCell ref="B7:N7"/>
    <mergeCell ref="L3:N3"/>
    <mergeCell ref="A8:A10"/>
    <mergeCell ref="B8:B10"/>
    <mergeCell ref="K2:N2"/>
    <mergeCell ref="B4:N4"/>
    <mergeCell ref="G8:J8"/>
    <mergeCell ref="B40:N40"/>
    <mergeCell ref="C8:F8"/>
    <mergeCell ref="A11:B11"/>
    <mergeCell ref="A34:B34"/>
    <mergeCell ref="A38:N38"/>
    <mergeCell ref="A23:B23"/>
    <mergeCell ref="C9:F9"/>
    <mergeCell ref="K9:N9"/>
    <mergeCell ref="G9:J9"/>
    <mergeCell ref="K8:N8"/>
  </mergeCells>
  <pageMargins left="0.39370078740157483" right="0.39370078740157483" top="1.1811023622047245" bottom="0.39370078740157483" header="0" footer="0"/>
  <pageSetup paperSize="9" scale="56" fitToHeight="0" orientation="landscape" verticalDpi="0" r:id="rId1"/>
  <rowBreaks count="2" manualBreakCount="2">
    <brk id="18" max="13" man="1"/>
    <brk id="2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Addon</dc:creator>
  <cp:lastModifiedBy>Master</cp:lastModifiedBy>
  <cp:lastPrinted>2025-12-03T09:11:36Z</cp:lastPrinted>
  <dcterms:created xsi:type="dcterms:W3CDTF">2013-08-22T06:09:09Z</dcterms:created>
  <dcterms:modified xsi:type="dcterms:W3CDTF">2025-12-08T08:08:30Z</dcterms:modified>
</cp:coreProperties>
</file>