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2024 рік\04 РІШЕННЯ\СЕСІЯ\БЮДЖЕТ\14 Уточн. бюджет 06.12\"/>
    </mc:Choice>
  </mc:AlternateContent>
  <xr:revisionPtr revIDLastSave="0" documentId="13_ncr:1_{1FE796E4-F134-4FF7-A6C7-F14B23F718FE}" xr6:coauthVersionLast="47" xr6:coauthVersionMax="47" xr10:uidLastSave="{00000000-0000-0000-0000-000000000000}"/>
  <bookViews>
    <workbookView xWindow="-108" yWindow="-108" windowWidth="23256" windowHeight="12576" xr2:uid="{5EEA4426-C852-4EFC-97EF-6016CE3CFF9E}"/>
  </bookViews>
  <sheets>
    <sheet name="сесія 06.12 №25-52" sheetId="1" r:id="rId1"/>
  </sheets>
  <definedNames>
    <definedName name="_xlnm.Print_Titles" localSheetId="0">'сесія 06.12 №25-52'!$10:$11</definedName>
    <definedName name="_xlnm.Print_Area" localSheetId="0">'сесія 06.12 №25-52'!$A$1:$J$37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H32" i="1"/>
  <c r="G32" i="1"/>
  <c r="I31" i="1"/>
  <c r="G31" i="1"/>
  <c r="I29" i="1"/>
  <c r="G29" i="1"/>
  <c r="I26" i="1"/>
  <c r="G26" i="1"/>
  <c r="I25" i="1"/>
  <c r="G25" i="1"/>
  <c r="I24" i="1"/>
  <c r="G24" i="1"/>
  <c r="I23" i="1"/>
  <c r="I22" i="1" s="1"/>
  <c r="G23" i="1"/>
  <c r="G22" i="1"/>
  <c r="I21" i="1"/>
  <c r="G21" i="1"/>
  <c r="H20" i="1"/>
  <c r="G20" i="1"/>
  <c r="G19" i="1" s="1"/>
  <c r="H19" i="1"/>
  <c r="F19" i="1"/>
  <c r="I15" i="1"/>
  <c r="G15" i="1"/>
  <c r="I14" i="1"/>
  <c r="I13" i="1" s="1"/>
  <c r="I12" i="1" s="1"/>
  <c r="G14" i="1"/>
  <c r="G13" i="1" s="1"/>
  <c r="G12" i="1" s="1"/>
  <c r="H13" i="1"/>
  <c r="H12" i="1" s="1"/>
  <c r="H35" i="1" s="1"/>
  <c r="G35" i="1" l="1"/>
  <c r="I20" i="1"/>
  <c r="I19" i="1" s="1"/>
  <c r="I35" i="1" s="1"/>
</calcChain>
</file>

<file path=xl/sharedStrings.xml><?xml version="1.0" encoding="utf-8"?>
<sst xmlns="http://schemas.openxmlformats.org/spreadsheetml/2006/main" count="114" uniqueCount="99">
  <si>
    <t>Додаток 5</t>
  </si>
  <si>
    <t>від 06.12.2024 № 25-52/VIII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</si>
  <si>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</si>
  <si>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</si>
  <si>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</si>
  <si>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</si>
  <si>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</si>
  <si>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</si>
  <si>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</si>
  <si>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</si>
  <si>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</si>
  <si>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</si>
  <si>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</si>
  <si>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</si>
  <si>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</si>
  <si>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</si>
  <si>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</si>
  <si>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</si>
  <si>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</si>
  <si>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</si>
  <si>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</si>
  <si>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</si>
  <si>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</si>
  <si>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</si>
  <si>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</si>
  <si>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</si>
  <si>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</si>
  <si>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</si>
  <si>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</si>
  <si>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</si>
  <si>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</si>
  <si>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</si>
  <si>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</si>
  <si>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</si>
  <si>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</si>
  <si>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</si>
  <si>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</si>
  <si>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</si>
  <si>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</si>
  <si>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</si>
  <si>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</si>
  <si>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</si>
  <si>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</si>
  <si>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</si>
  <si>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</si>
  <si>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</si>
  <si>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</si>
  <si>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</si>
  <si>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</si>
  <si>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</si>
  <si>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</si>
  <si>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</si>
  <si>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</si>
  <si>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</si>
  <si>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</si>
  <si>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</si>
  <si>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</si>
  <si>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</si>
  <si>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</si>
  <si>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Забезпечення безперебійної діяльності в закладах загальної середньої освіти для покращення надання якості послуг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</si>
  <si>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</si>
  <si>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</si>
  <si>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</si>
  <si>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</si>
  <si>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Забезпечення якісної, сучасної та доступної загальної середньої освіти “Нова українська школа”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</si>
  <si>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</si>
  <si>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</si>
  <si>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</si>
  <si>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 xml:space="preserve">Забезпечення якісної, сучасної та доступної загальної середньої освіти “Нова українська школа”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</si>
  <si>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</si>
  <si>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</si>
  <si>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</si>
  <si>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</si>
  <si>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</si>
  <si>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</si>
  <si>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</si>
  <si>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 xml:space="preserve">на закупівлю засобів навчання та комп’ютерного обладнання для оснащення навчальних кабінетів предмета “Захист України” </t>
  </si>
  <si>
    <t>0615041</t>
  </si>
  <si>
    <t>5041</t>
  </si>
  <si>
    <t>0810</t>
  </si>
  <si>
    <t>Утримання та фінансова підтримка спортивних споруд</t>
  </si>
  <si>
    <t xml:space="preserve">Оновлення та поліпшення матеріально-технічної бази в КЗ “Спортивний комплекс “КАМЕЛОТ-2014”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</si>
  <si>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</si>
  <si>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</si>
  <si>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</si>
  <si>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</si>
  <si>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</si>
  <si>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</si>
  <si>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</si>
  <si>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</si>
  <si>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</si>
  <si>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</si>
  <si>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</si>
  <si>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</si>
  <si>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Оновлення та поліпшення матеріально-технічної бази в КЗ " Меліоративнівській будинок культури Піщанської сільської  ради” </t>
  </si>
  <si>
    <t>Усього</t>
  </si>
  <si>
    <t>Секретар сільської ради</t>
  </si>
  <si>
    <t>Тетяна ФОМЕНКО</t>
  </si>
  <si>
    <t>до рішення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</si>
</sst>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2" borderId="0" xfId="0" applyFont="1" applyFill="1" applyAlignment="1">
      <alignment horizontal="left"/>
    </xf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0" applyFont="1" applyFill="1" applyAlignment="1">
      <alignment horizontal="left" vertical="center" wrapText="1"/>
    </xf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Дод 7 РП 30.01.12" xfId="1" xr:uid="{DAC259BA-DF21-40B7-BA7B-9DA7E8B1DB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BE375-D3E8-42F9-9F40-F78E22366DC0}">
  <dimension ref="A1:M42"/>
  <sheetViews>
    <sheetView tabSelected="1" view="pageBreakPreview" topLeftCell="A28" zoomScale="60" zoomScaleNormal="75" workbookViewId="0">
      <selection activeCell="A7" sqref="A7:J7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2"/>
      <c r="G1" s="2"/>
      <c r="H1" s="3" t="s">
        <v>0</v>
      </c>
      <c r="I1" s="3"/>
      <c r="J1" s="3"/>
      <c r="L1" s="5"/>
      <c r="M1" s="2"/>
    </row>
    <row r="2" spans="1:13" s="4" customFormat="1" x14ac:dyDescent="0.4">
      <c r="A2" s="1"/>
      <c r="B2" s="2"/>
      <c r="C2" s="2"/>
      <c r="D2" s="2"/>
      <c r="E2" s="2"/>
      <c r="F2" s="2"/>
      <c r="G2" s="2"/>
      <c r="H2" s="3" t="s">
        <v>98</v>
      </c>
      <c r="I2" s="3"/>
      <c r="J2" s="3"/>
      <c r="L2" s="5"/>
      <c r="M2" s="2"/>
    </row>
    <row r="3" spans="1:13" s="4" customFormat="1" x14ac:dyDescent="0.4">
      <c r="A3" s="1"/>
      <c r="B3" s="2"/>
      <c r="C3" s="2"/>
      <c r="D3" s="2"/>
      <c r="E3" s="2"/>
      <c r="F3" s="2"/>
      <c r="G3" s="2"/>
      <c r="H3" s="3" t="s">
        <v>1</v>
      </c>
      <c r="I3" s="3"/>
      <c r="J3" s="3"/>
      <c r="L3" s="5"/>
      <c r="M3" s="2"/>
    </row>
    <row r="4" spans="1:13" s="4" customFormat="1" x14ac:dyDescent="0.4">
      <c r="A4" s="1"/>
      <c r="B4" s="2"/>
      <c r="C4" s="2"/>
      <c r="D4" s="2"/>
      <c r="E4" s="2"/>
      <c r="F4" s="2"/>
      <c r="G4" s="2"/>
      <c r="H4" s="6"/>
      <c r="I4" s="6"/>
      <c r="J4" s="6"/>
      <c r="L4" s="5"/>
      <c r="M4" s="2"/>
    </row>
    <row r="5" spans="1:13" s="4" customFormat="1" ht="22.8" x14ac:dyDescent="0.4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L5" s="5"/>
      <c r="M5" s="2"/>
    </row>
    <row r="6" spans="1:13" s="4" customFormat="1" ht="22.8" x14ac:dyDescent="0.4">
      <c r="A6" s="7" t="s">
        <v>3</v>
      </c>
      <c r="B6" s="7"/>
      <c r="C6" s="7"/>
      <c r="D6" s="7"/>
      <c r="E6" s="7"/>
      <c r="F6" s="7"/>
      <c r="G6" s="7"/>
      <c r="H6" s="7"/>
      <c r="I6" s="7"/>
      <c r="J6" s="7"/>
      <c r="L6" s="5"/>
      <c r="M6" s="2"/>
    </row>
    <row r="7" spans="1:13" s="4" customFormat="1" ht="22.8" x14ac:dyDescent="0.4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L7" s="5"/>
      <c r="M7" s="2"/>
    </row>
    <row r="8" spans="1:13" s="10" customFormat="1" ht="18" x14ac:dyDescent="0.35">
      <c r="A8" s="8" t="s">
        <v>5</v>
      </c>
      <c r="B8" s="8" t="s">
        <v>5</v>
      </c>
      <c r="C8" s="9"/>
      <c r="D8" s="9"/>
      <c r="E8" s="9"/>
      <c r="F8" s="9"/>
      <c r="G8" s="9"/>
      <c r="H8" s="9"/>
      <c r="I8" s="9"/>
      <c r="J8" s="9"/>
      <c r="L8" s="11"/>
    </row>
    <row r="9" spans="1:13" s="10" customFormat="1" ht="18" x14ac:dyDescent="0.35">
      <c r="A9" s="12" t="s">
        <v>6</v>
      </c>
      <c r="B9" s="1" t="s">
        <v>6</v>
      </c>
      <c r="C9" s="9"/>
      <c r="D9" s="9"/>
      <c r="E9" s="9"/>
      <c r="F9" s="9"/>
      <c r="G9" s="9"/>
      <c r="H9" s="9"/>
      <c r="I9" s="9"/>
      <c r="J9" s="9"/>
      <c r="L9" s="11"/>
    </row>
    <row r="10" spans="1:13" s="10" customFormat="1" ht="144" customHeight="1" x14ac:dyDescent="0.35">
      <c r="A10" s="13" t="s">
        <v>7</v>
      </c>
      <c r="B10" s="13" t="s">
        <v>8</v>
      </c>
      <c r="C10" s="13" t="s">
        <v>9</v>
      </c>
      <c r="D10" s="13" t="s">
        <v>10</v>
      </c>
      <c r="E10" s="13" t="s">
        <v>11</v>
      </c>
      <c r="F10" s="13" t="s">
        <v>12</v>
      </c>
      <c r="G10" s="13" t="s">
        <v>13</v>
      </c>
      <c r="H10" s="13" t="s">
        <v>14</v>
      </c>
      <c r="I10" s="13" t="s">
        <v>15</v>
      </c>
      <c r="J10" s="13" t="s">
        <v>16</v>
      </c>
      <c r="L10" s="11"/>
    </row>
    <row r="11" spans="1:13" s="10" customFormat="1" ht="21.6" customHeight="1" x14ac:dyDescent="0.35">
      <c r="A11" s="14">
        <v>1</v>
      </c>
      <c r="B11" s="15">
        <v>2</v>
      </c>
      <c r="C11" s="14">
        <v>3</v>
      </c>
      <c r="D11" s="15">
        <v>4</v>
      </c>
      <c r="E11" s="14">
        <v>5</v>
      </c>
      <c r="F11" s="15">
        <v>6</v>
      </c>
      <c r="G11" s="14">
        <v>7</v>
      </c>
      <c r="H11" s="15">
        <v>8</v>
      </c>
      <c r="I11" s="14">
        <v>9</v>
      </c>
      <c r="J11" s="15">
        <v>10</v>
      </c>
      <c r="L11" s="11"/>
    </row>
    <row r="12" spans="1:13" s="10" customFormat="1" ht="25.95" customHeight="1" x14ac:dyDescent="0.35">
      <c r="A12" s="16" t="s">
        <v>17</v>
      </c>
      <c r="B12" s="17"/>
      <c r="C12" s="17"/>
      <c r="D12" s="18" t="s">
        <v>18</v>
      </c>
      <c r="E12" s="15"/>
      <c r="F12" s="19" t="s">
        <v>19</v>
      </c>
      <c r="G12" s="20">
        <f>G13</f>
        <v>1066140</v>
      </c>
      <c r="H12" s="20">
        <f>H13</f>
        <v>0</v>
      </c>
      <c r="I12" s="20">
        <f>I13</f>
        <v>1066140</v>
      </c>
      <c r="J12" s="21">
        <v>100</v>
      </c>
      <c r="L12" s="11"/>
    </row>
    <row r="13" spans="1:13" s="10" customFormat="1" ht="27" customHeight="1" x14ac:dyDescent="0.35">
      <c r="A13" s="17" t="s">
        <v>20</v>
      </c>
      <c r="B13" s="17"/>
      <c r="C13" s="22"/>
      <c r="D13" s="17" t="s">
        <v>18</v>
      </c>
      <c r="E13" s="15"/>
      <c r="F13" s="19" t="s">
        <v>19</v>
      </c>
      <c r="G13" s="20">
        <f>G14+G15+G16+G18+G17</f>
        <v>1066140</v>
      </c>
      <c r="H13" s="20">
        <f t="shared" ref="H13:I13" si="0">H14+H15+H16+H18+H17</f>
        <v>0</v>
      </c>
      <c r="I13" s="20">
        <f t="shared" si="0"/>
        <v>1066140</v>
      </c>
      <c r="J13" s="21">
        <v>100</v>
      </c>
      <c r="L13" s="11"/>
    </row>
    <row r="14" spans="1:13" s="10" customFormat="1" ht="84.6" customHeight="1" x14ac:dyDescent="0.35">
      <c r="A14" s="23" t="s">
        <v>21</v>
      </c>
      <c r="B14" s="23" t="s">
        <v>22</v>
      </c>
      <c r="C14" s="24" t="s">
        <v>23</v>
      </c>
      <c r="D14" s="25" t="s">
        <v>24</v>
      </c>
      <c r="E14" s="26" t="s">
        <v>25</v>
      </c>
      <c r="F14" s="15">
        <v>2024</v>
      </c>
      <c r="G14" s="27">
        <f>150000+50000</f>
        <v>200000</v>
      </c>
      <c r="H14" s="27">
        <v>0</v>
      </c>
      <c r="I14" s="27">
        <f>150000+50000</f>
        <v>200000</v>
      </c>
      <c r="J14" s="28">
        <v>100</v>
      </c>
      <c r="L14" s="11"/>
    </row>
    <row r="15" spans="1:13" s="10" customFormat="1" ht="66.599999999999994" customHeight="1" x14ac:dyDescent="0.35">
      <c r="A15" s="23" t="s">
        <v>26</v>
      </c>
      <c r="B15" s="23" t="s">
        <v>27</v>
      </c>
      <c r="C15" s="23" t="s">
        <v>28</v>
      </c>
      <c r="D15" s="29" t="s">
        <v>29</v>
      </c>
      <c r="E15" s="26" t="s">
        <v>30</v>
      </c>
      <c r="F15" s="15">
        <v>2024</v>
      </c>
      <c r="G15" s="27">
        <f>36978+22560+350000-3398</f>
        <v>406140</v>
      </c>
      <c r="H15" s="27">
        <v>0</v>
      </c>
      <c r="I15" s="27">
        <f>36978+22560+350000-3398</f>
        <v>406140</v>
      </c>
      <c r="J15" s="28">
        <v>100</v>
      </c>
      <c r="L15" s="11"/>
    </row>
    <row r="16" spans="1:13" s="10" customFormat="1" ht="98.4" customHeight="1" x14ac:dyDescent="0.35">
      <c r="A16" s="23" t="s">
        <v>31</v>
      </c>
      <c r="B16" s="23" t="s">
        <v>32</v>
      </c>
      <c r="C16" s="23" t="s">
        <v>33</v>
      </c>
      <c r="D16" s="29" t="s">
        <v>34</v>
      </c>
      <c r="E16" s="26" t="s">
        <v>35</v>
      </c>
      <c r="F16" s="15">
        <v>2024</v>
      </c>
      <c r="G16" s="27">
        <v>100000</v>
      </c>
      <c r="H16" s="27">
        <v>0</v>
      </c>
      <c r="I16" s="27">
        <v>100000</v>
      </c>
      <c r="J16" s="28">
        <v>100</v>
      </c>
      <c r="L16" s="11"/>
    </row>
    <row r="17" spans="1:12" s="10" customFormat="1" ht="63" customHeight="1" x14ac:dyDescent="0.35">
      <c r="A17" s="23" t="s">
        <v>36</v>
      </c>
      <c r="B17" s="23" t="s">
        <v>37</v>
      </c>
      <c r="C17" s="23" t="s">
        <v>38</v>
      </c>
      <c r="D17" s="29" t="s">
        <v>39</v>
      </c>
      <c r="E17" s="26" t="s">
        <v>40</v>
      </c>
      <c r="F17" s="15">
        <v>2024</v>
      </c>
      <c r="G17" s="27">
        <v>100000</v>
      </c>
      <c r="H17" s="27">
        <v>0</v>
      </c>
      <c r="I17" s="27">
        <v>100000</v>
      </c>
      <c r="J17" s="28">
        <v>100</v>
      </c>
      <c r="L17" s="11"/>
    </row>
    <row r="18" spans="1:12" s="10" customFormat="1" ht="40.950000000000003" customHeight="1" x14ac:dyDescent="0.35">
      <c r="A18" s="24" t="s">
        <v>41</v>
      </c>
      <c r="B18" s="24" t="s">
        <v>42</v>
      </c>
      <c r="C18" s="24" t="s">
        <v>43</v>
      </c>
      <c r="D18" s="30" t="s">
        <v>44</v>
      </c>
      <c r="E18" s="26" t="s">
        <v>45</v>
      </c>
      <c r="F18" s="15">
        <v>2024</v>
      </c>
      <c r="G18" s="27">
        <v>260000</v>
      </c>
      <c r="H18" s="27">
        <v>0</v>
      </c>
      <c r="I18" s="27">
        <v>260000</v>
      </c>
      <c r="J18" s="28">
        <v>100</v>
      </c>
      <c r="L18" s="11"/>
    </row>
    <row r="19" spans="1:12" s="10" customFormat="1" ht="43.95" customHeight="1" x14ac:dyDescent="0.35">
      <c r="A19" s="31" t="s">
        <v>46</v>
      </c>
      <c r="B19" s="32"/>
      <c r="C19" s="32"/>
      <c r="D19" s="33" t="s">
        <v>47</v>
      </c>
      <c r="E19" s="26"/>
      <c r="F19" s="19" t="str">
        <f>F20</f>
        <v>2023-2024</v>
      </c>
      <c r="G19" s="34">
        <f>G20</f>
        <v>6411510</v>
      </c>
      <c r="H19" s="34">
        <f>H20</f>
        <v>0</v>
      </c>
      <c r="I19" s="34">
        <f>I20</f>
        <v>6411510</v>
      </c>
      <c r="J19" s="21">
        <v>100</v>
      </c>
      <c r="L19" s="11"/>
    </row>
    <row r="20" spans="1:12" s="10" customFormat="1" ht="39" customHeight="1" x14ac:dyDescent="0.35">
      <c r="A20" s="31" t="s">
        <v>48</v>
      </c>
      <c r="B20" s="31"/>
      <c r="C20" s="31"/>
      <c r="D20" s="33" t="s">
        <v>47</v>
      </c>
      <c r="E20" s="26"/>
      <c r="F20" s="19" t="s">
        <v>19</v>
      </c>
      <c r="G20" s="34">
        <f>G21+G22+G26+G28+G29+G30</f>
        <v>6411510</v>
      </c>
      <c r="H20" s="34">
        <f t="shared" ref="H20" si="1">H21+H22+H26+H28+H29</f>
        <v>0</v>
      </c>
      <c r="I20" s="34">
        <f>I21+I22+I26+I28+I29+I27+I25+I30</f>
        <v>6411510</v>
      </c>
      <c r="J20" s="21">
        <v>100</v>
      </c>
      <c r="L20" s="11"/>
    </row>
    <row r="21" spans="1:12" s="10" customFormat="1" ht="55.2" customHeight="1" x14ac:dyDescent="0.35">
      <c r="A21" s="24" t="s">
        <v>49</v>
      </c>
      <c r="B21" s="24" t="s">
        <v>50</v>
      </c>
      <c r="C21" s="35" t="s">
        <v>51</v>
      </c>
      <c r="D21" s="36" t="s">
        <v>52</v>
      </c>
      <c r="E21" s="26" t="s">
        <v>53</v>
      </c>
      <c r="F21" s="15">
        <v>2024</v>
      </c>
      <c r="G21" s="27">
        <f>100000+50000</f>
        <v>150000</v>
      </c>
      <c r="H21" s="27"/>
      <c r="I21" s="27">
        <f>100000+50000</f>
        <v>150000</v>
      </c>
      <c r="J21" s="28">
        <v>100</v>
      </c>
      <c r="L21" s="11"/>
    </row>
    <row r="22" spans="1:12" s="10" customFormat="1" ht="90.6" customHeight="1" x14ac:dyDescent="0.35">
      <c r="A22" s="24" t="s">
        <v>54</v>
      </c>
      <c r="B22" s="24" t="s">
        <v>55</v>
      </c>
      <c r="C22" s="35" t="s">
        <v>56</v>
      </c>
      <c r="D22" s="36" t="s">
        <v>57</v>
      </c>
      <c r="E22" s="26"/>
      <c r="F22" s="15">
        <v>2024</v>
      </c>
      <c r="G22" s="27">
        <f>SUM(G23:G24)</f>
        <v>3250000</v>
      </c>
      <c r="H22" s="27"/>
      <c r="I22" s="27">
        <f t="shared" ref="I22" si="2">SUM(I23:I24)</f>
        <v>3250000</v>
      </c>
      <c r="J22" s="28">
        <v>100</v>
      </c>
      <c r="L22" s="11"/>
    </row>
    <row r="23" spans="1:12" s="10" customFormat="1" ht="90.6" customHeight="1" x14ac:dyDescent="0.35">
      <c r="A23" s="24"/>
      <c r="B23" s="24"/>
      <c r="C23" s="35"/>
      <c r="D23" s="36"/>
      <c r="E23" s="26" t="s">
        <v>58</v>
      </c>
      <c r="F23" s="15">
        <v>2024</v>
      </c>
      <c r="G23" s="27">
        <f>3300000-200000</f>
        <v>3100000</v>
      </c>
      <c r="H23" s="27"/>
      <c r="I23" s="27">
        <f>3300000-200000</f>
        <v>3100000</v>
      </c>
      <c r="J23" s="28">
        <v>100</v>
      </c>
      <c r="L23" s="11"/>
    </row>
    <row r="24" spans="1:12" s="10" customFormat="1" ht="62.4" customHeight="1" x14ac:dyDescent="0.35">
      <c r="A24" s="24"/>
      <c r="B24" s="24"/>
      <c r="C24" s="35"/>
      <c r="D24" s="36"/>
      <c r="E24" s="26" t="s">
        <v>59</v>
      </c>
      <c r="F24" s="15">
        <v>2024</v>
      </c>
      <c r="G24" s="27">
        <f>100000+50000</f>
        <v>150000</v>
      </c>
      <c r="H24" s="27"/>
      <c r="I24" s="27">
        <f>100000+50000</f>
        <v>150000</v>
      </c>
      <c r="J24" s="28">
        <v>100</v>
      </c>
      <c r="L24" s="11"/>
    </row>
    <row r="25" spans="1:12" s="10" customFormat="1" ht="96.6" customHeight="1" x14ac:dyDescent="0.35">
      <c r="A25" s="24" t="s">
        <v>60</v>
      </c>
      <c r="B25" s="24" t="s">
        <v>61</v>
      </c>
      <c r="C25" s="35" t="s">
        <v>62</v>
      </c>
      <c r="D25" s="36" t="s">
        <v>63</v>
      </c>
      <c r="E25" s="26" t="s">
        <v>64</v>
      </c>
      <c r="F25" s="15">
        <v>2024</v>
      </c>
      <c r="G25" s="37">
        <f>1024401-122313</f>
        <v>902088</v>
      </c>
      <c r="H25" s="27"/>
      <c r="I25" s="37">
        <f>102180+260</f>
        <v>102440</v>
      </c>
      <c r="J25" s="28">
        <v>100</v>
      </c>
      <c r="L25" s="11"/>
    </row>
    <row r="26" spans="1:12" s="10" customFormat="1" ht="92.4" customHeight="1" x14ac:dyDescent="0.35">
      <c r="A26" s="24" t="s">
        <v>65</v>
      </c>
      <c r="B26" s="24" t="s">
        <v>66</v>
      </c>
      <c r="C26" s="35" t="s">
        <v>62</v>
      </c>
      <c r="D26" s="36" t="s">
        <v>67</v>
      </c>
      <c r="E26" s="26" t="s">
        <v>68</v>
      </c>
      <c r="F26" s="15">
        <v>2024</v>
      </c>
      <c r="G26" s="37">
        <f>1024401-122313</f>
        <v>902088</v>
      </c>
      <c r="H26" s="27"/>
      <c r="I26" s="37">
        <f>921961-122313</f>
        <v>799648</v>
      </c>
      <c r="J26" s="28">
        <v>100</v>
      </c>
      <c r="L26" s="11"/>
    </row>
    <row r="27" spans="1:12" s="10" customFormat="1" ht="132.6" customHeight="1" x14ac:dyDescent="0.35">
      <c r="A27" s="24" t="s">
        <v>69</v>
      </c>
      <c r="B27" s="24" t="s">
        <v>70</v>
      </c>
      <c r="C27" s="24" t="s">
        <v>62</v>
      </c>
      <c r="D27" s="36" t="s">
        <v>71</v>
      </c>
      <c r="E27" s="26" t="s">
        <v>72</v>
      </c>
      <c r="F27" s="15">
        <v>2024</v>
      </c>
      <c r="G27" s="27">
        <v>314032</v>
      </c>
      <c r="H27" s="27"/>
      <c r="I27" s="27">
        <v>31403</v>
      </c>
      <c r="J27" s="28">
        <v>100</v>
      </c>
      <c r="L27" s="11"/>
    </row>
    <row r="28" spans="1:12" s="10" customFormat="1" ht="121.8" customHeight="1" x14ac:dyDescent="0.35">
      <c r="A28" s="24" t="s">
        <v>73</v>
      </c>
      <c r="B28" s="24" t="s">
        <v>74</v>
      </c>
      <c r="C28" s="24" t="s">
        <v>62</v>
      </c>
      <c r="D28" s="36" t="s">
        <v>75</v>
      </c>
      <c r="E28" s="26" t="s">
        <v>72</v>
      </c>
      <c r="F28" s="15">
        <v>2024</v>
      </c>
      <c r="G28" s="27">
        <v>314032</v>
      </c>
      <c r="H28" s="27"/>
      <c r="I28" s="27">
        <v>282629</v>
      </c>
      <c r="J28" s="28">
        <v>100</v>
      </c>
      <c r="L28" s="11"/>
    </row>
    <row r="29" spans="1:12" s="10" customFormat="1" ht="115.2" customHeight="1" x14ac:dyDescent="0.35">
      <c r="A29" s="24" t="s">
        <v>73</v>
      </c>
      <c r="B29" s="24" t="s">
        <v>74</v>
      </c>
      <c r="C29" s="24" t="s">
        <v>62</v>
      </c>
      <c r="D29" s="36" t="s">
        <v>75</v>
      </c>
      <c r="E29" s="26" t="s">
        <v>76</v>
      </c>
      <c r="F29" s="15">
        <v>2024</v>
      </c>
      <c r="G29" s="27">
        <f>1879940-180550</f>
        <v>1699390</v>
      </c>
      <c r="H29" s="27"/>
      <c r="I29" s="27">
        <f>1879940-180550</f>
        <v>1699390</v>
      </c>
      <c r="J29" s="28">
        <v>100</v>
      </c>
      <c r="L29" s="11"/>
    </row>
    <row r="30" spans="1:12" s="10" customFormat="1" ht="62.4" customHeight="1" x14ac:dyDescent="0.35">
      <c r="A30" s="24" t="s">
        <v>77</v>
      </c>
      <c r="B30" s="24" t="s">
        <v>78</v>
      </c>
      <c r="C30" s="24" t="s">
        <v>79</v>
      </c>
      <c r="D30" s="36" t="s">
        <v>80</v>
      </c>
      <c r="E30" s="26" t="s">
        <v>81</v>
      </c>
      <c r="F30" s="15">
        <v>2024</v>
      </c>
      <c r="G30" s="27">
        <v>96000</v>
      </c>
      <c r="H30" s="27"/>
      <c r="I30" s="27">
        <v>96000</v>
      </c>
      <c r="J30" s="28">
        <v>100</v>
      </c>
      <c r="L30" s="11"/>
    </row>
    <row r="31" spans="1:12" s="9" customFormat="1" ht="39.6" customHeight="1" x14ac:dyDescent="0.35">
      <c r="A31" s="31" t="s">
        <v>82</v>
      </c>
      <c r="B31" s="32"/>
      <c r="C31" s="32"/>
      <c r="D31" s="33" t="s">
        <v>83</v>
      </c>
      <c r="E31" s="26"/>
      <c r="F31" s="19">
        <v>2024</v>
      </c>
      <c r="G31" s="20">
        <f>G32</f>
        <v>122000</v>
      </c>
      <c r="H31" s="20">
        <v>0</v>
      </c>
      <c r="I31" s="20">
        <f>I32</f>
        <v>122000</v>
      </c>
      <c r="J31" s="21">
        <v>100</v>
      </c>
      <c r="K31" s="10"/>
      <c r="L31" s="11"/>
    </row>
    <row r="32" spans="1:12" s="9" customFormat="1" ht="42" customHeight="1" x14ac:dyDescent="0.35">
      <c r="A32" s="31" t="s">
        <v>84</v>
      </c>
      <c r="B32" s="31"/>
      <c r="C32" s="31"/>
      <c r="D32" s="33" t="s">
        <v>83</v>
      </c>
      <c r="E32" s="26"/>
      <c r="F32" s="19">
        <v>2024</v>
      </c>
      <c r="G32" s="20">
        <f>G33+G34</f>
        <v>122000</v>
      </c>
      <c r="H32" s="20">
        <f t="shared" ref="H32:I32" si="3">H33+H34</f>
        <v>0</v>
      </c>
      <c r="I32" s="20">
        <f t="shared" si="3"/>
        <v>122000</v>
      </c>
      <c r="J32" s="21">
        <v>100</v>
      </c>
      <c r="K32" s="10"/>
      <c r="L32" s="11"/>
    </row>
    <row r="33" spans="1:13" s="9" customFormat="1" ht="68.400000000000006" customHeight="1" x14ac:dyDescent="0.35">
      <c r="A33" s="24" t="s">
        <v>85</v>
      </c>
      <c r="B33" s="24" t="s">
        <v>86</v>
      </c>
      <c r="C33" s="35" t="s">
        <v>87</v>
      </c>
      <c r="D33" s="36" t="s">
        <v>88</v>
      </c>
      <c r="E33" s="26" t="s">
        <v>89</v>
      </c>
      <c r="F33" s="15">
        <v>2024</v>
      </c>
      <c r="G33" s="27">
        <v>70000</v>
      </c>
      <c r="H33" s="27">
        <v>0</v>
      </c>
      <c r="I33" s="27">
        <v>70000</v>
      </c>
      <c r="J33" s="27">
        <v>100</v>
      </c>
      <c r="K33" s="10"/>
      <c r="L33" s="11"/>
    </row>
    <row r="34" spans="1:13" s="9" customFormat="1" ht="68.400000000000006" customHeight="1" x14ac:dyDescent="0.35">
      <c r="A34" s="24" t="s">
        <v>90</v>
      </c>
      <c r="B34" s="24" t="s">
        <v>91</v>
      </c>
      <c r="C34" s="35" t="s">
        <v>92</v>
      </c>
      <c r="D34" s="36" t="s">
        <v>93</v>
      </c>
      <c r="E34" s="26" t="s">
        <v>94</v>
      </c>
      <c r="F34" s="15">
        <v>2024</v>
      </c>
      <c r="G34" s="27">
        <v>52000</v>
      </c>
      <c r="H34" s="27">
        <v>0</v>
      </c>
      <c r="I34" s="27">
        <v>52000</v>
      </c>
      <c r="J34" s="27">
        <v>100</v>
      </c>
      <c r="K34" s="10"/>
      <c r="L34" s="11"/>
    </row>
    <row r="35" spans="1:13" s="42" customFormat="1" ht="22.2" customHeight="1" x14ac:dyDescent="0.35">
      <c r="A35" s="13"/>
      <c r="B35" s="13"/>
      <c r="C35" s="13"/>
      <c r="D35" s="38" t="s">
        <v>95</v>
      </c>
      <c r="E35" s="13"/>
      <c r="F35" s="13"/>
      <c r="G35" s="39">
        <f>G12+G19+G31</f>
        <v>7599650</v>
      </c>
      <c r="H35" s="39">
        <f>H12+H19+H31</f>
        <v>0</v>
      </c>
      <c r="I35" s="40">
        <f>I12+I19+I31</f>
        <v>7599650</v>
      </c>
      <c r="J35" s="41">
        <v>100</v>
      </c>
      <c r="L35" s="43"/>
      <c r="M35" s="44"/>
    </row>
    <row r="36" spans="1:13" s="9" customFormat="1" ht="72" customHeight="1" x14ac:dyDescent="0.35">
      <c r="G36" s="45"/>
      <c r="H36" s="45"/>
      <c r="I36" s="45"/>
      <c r="J36" s="10"/>
      <c r="K36" s="10"/>
      <c r="L36" s="11"/>
    </row>
    <row r="37" spans="1:13" s="51" customFormat="1" ht="18" x14ac:dyDescent="0.3">
      <c r="A37" s="46" t="s">
        <v>96</v>
      </c>
      <c r="B37" s="46"/>
      <c r="C37" s="46"/>
      <c r="D37" s="46"/>
      <c r="E37" s="47"/>
      <c r="F37" s="47"/>
      <c r="G37" s="48"/>
      <c r="H37" s="49"/>
      <c r="I37" s="50" t="s">
        <v>97</v>
      </c>
      <c r="J37" s="50"/>
    </row>
    <row r="38" spans="1:13" s="9" customFormat="1" ht="18" x14ac:dyDescent="0.35">
      <c r="K38" s="10"/>
      <c r="L38" s="11"/>
    </row>
    <row r="39" spans="1:13" s="9" customFormat="1" ht="18" x14ac:dyDescent="0.35">
      <c r="G39" s="10"/>
      <c r="H39" s="10"/>
      <c r="I39" s="10"/>
      <c r="K39" s="10"/>
      <c r="L39" s="11"/>
    </row>
    <row r="40" spans="1:13" s="9" customFormat="1" ht="18" x14ac:dyDescent="0.35">
      <c r="I40" s="45"/>
      <c r="K40" s="10"/>
      <c r="L40" s="11"/>
    </row>
    <row r="41" spans="1:13" s="9" customFormat="1" ht="18" x14ac:dyDescent="0.35">
      <c r="K41" s="10"/>
      <c r="L41" s="11"/>
    </row>
    <row r="42" spans="1:13" s="9" customFormat="1" ht="18" x14ac:dyDescent="0.35">
      <c r="K42" s="10"/>
      <c r="L42" s="11"/>
    </row>
  </sheetData>
  <mergeCells count="8">
    <mergeCell ref="A37:D37"/>
    <mergeCell ref="I37:J37"/>
    <mergeCell ref="H1:J1"/>
    <mergeCell ref="H2:J2"/>
    <mergeCell ref="H3:J3"/>
    <mergeCell ref="A5:J5"/>
    <mergeCell ref="A6:J6"/>
    <mergeCell ref="A7:J7"/>
  </mergeCells>
  <pageMargins left="0.78740157480314965" right="0.59055118110236227" top="1.1417322834645669" bottom="0.35433070866141736" header="0" footer="0"/>
  <pageSetup paperSize="9" scale="50" orientation="landscape" horizontalDpi="1200" verticalDpi="1200" r:id="rId1"/>
  <headerFooter differentFirst="1">
    <oddHeader>&amp;C
&amp;P&amp;R
Продовження додатка 5</oddHeader>
    <firstHeader>&amp;C&amp;P</firstHeader>
  </headerFooter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сесія 06.12 №25-52</vt:lpstr>
      <vt:lpstr>'сесія 06.12 №25-52'!Заголовки_для_печати</vt:lpstr>
      <vt:lpstr>'сесія 06.12 №25-52'!Область_печати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2024-12-08T15:05:35Z</cp:lastPrinted>
  <dcterms:created xsi:type="dcterms:W3CDTF">2024-12-08T14:58:58Z</dcterms:created>
  <dcterms:modified xsi:type="dcterms:W3CDTF">2024-12-08T15:05:41Z</dcterms:modified>
</cp:coreProperties>
</file>