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3 Уточн. бюджет 25.10\"/>
    </mc:Choice>
  </mc:AlternateContent>
  <xr:revisionPtr revIDLastSave="0" documentId="13_ncr:1_{61F71641-003D-4655-BBC7-A6A0EE78F46C}" xr6:coauthVersionLast="38" xr6:coauthVersionMax="38" xr10:uidLastSave="{00000000-0000-0000-0000-000000000000}"/>
  <bookViews>
    <workbookView xWindow="0" yWindow="0" windowWidth="23040" windowHeight="8796" xr2:uid="{568950B7-02E4-449D-8B87-8947611996E9}"/>
  </bookViews>
  <sheets>
    <sheet name="сесія 25.10 №9-50" sheetId="1" r:id="rId1"/>
  </sheets>
  <definedNames>
    <definedName name="_xlnm.Print_Titles" localSheetId="0">'сесія 25.10 №9-50'!$10:$10</definedName>
    <definedName name="_xlnm.Print_Area" localSheetId="0">'сесія 25.10 №9-50'!$A$1:$J$35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G31" i="1"/>
  <c r="I30" i="1"/>
  <c r="G30" i="1"/>
  <c r="I27" i="1"/>
  <c r="H27" i="1"/>
  <c r="G27" i="1"/>
  <c r="I24" i="1"/>
  <c r="I23" i="1"/>
  <c r="G23" i="1"/>
  <c r="I22" i="1"/>
  <c r="G22" i="1"/>
  <c r="I21" i="1"/>
  <c r="G21" i="1"/>
  <c r="I20" i="1"/>
  <c r="G20" i="1"/>
  <c r="I19" i="1"/>
  <c r="I18" i="1" s="1"/>
  <c r="H19" i="1"/>
  <c r="G19" i="1"/>
  <c r="G18" i="1" s="1"/>
  <c r="H18" i="1"/>
  <c r="F18" i="1"/>
  <c r="I14" i="1"/>
  <c r="G14" i="1"/>
  <c r="I13" i="1"/>
  <c r="G13" i="1"/>
  <c r="G12" i="1" s="1"/>
  <c r="G11" i="1" s="1"/>
  <c r="G33" i="1" s="1"/>
  <c r="I12" i="1"/>
  <c r="H12" i="1"/>
  <c r="H11" i="1" s="1"/>
  <c r="H33" i="1" s="1"/>
  <c r="I11" i="1"/>
  <c r="I33" i="1" l="1"/>
</calcChain>
</file>

<file path=xl/sharedStrings.xml><?xml version="1.0" encoding="utf-8"?>
<sst xmlns="http://schemas.openxmlformats.org/spreadsheetml/2006/main" count="100" uniqueCount="89">
  <si>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</si>
  <si>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</si>
  <si>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</si>
  <si>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</si>
  <si>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</si>
  <si>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</si>
  <si>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</si>
  <si>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</si>
  <si>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</si>
  <si>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</si>
  <si>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</si>
  <si>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</si>
  <si>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</si>
  <si>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</si>
  <si>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</si>
  <si>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</si>
  <si>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</si>
  <si>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</si>
  <si>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</si>
  <si>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</si>
  <si>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</si>
  <si>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</si>
  <si>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</si>
  <si>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</si>
  <si>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</si>
  <si>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</si>
  <si>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</si>
  <si>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</si>
  <si>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</si>
  <si>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</si>
  <si>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</si>
  <si>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</si>
  <si>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</si>
  <si>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</si>
  <si>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</si>
  <si>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</si>
  <si>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</si>
  <si>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</si>
  <si>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</si>
  <si>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</si>
  <si>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</si>
  <si>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</si>
  <si>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</si>
  <si>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</si>
  <si>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</si>
  <si>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</si>
  <si>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</si>
  <si>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</si>
  <si>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</si>
  <si>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</si>
  <si>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</si>
  <si>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</si>
  <si>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</si>
  <si>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акладах дошкільної освіти для покращення надання якості послуг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</si>
  <si>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</si>
  <si>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</si>
  <si>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</si>
  <si>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</si>
  <si>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</si>
  <si>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Забезпечення безперебійної діяльності в закладах загальної середньої освіти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</si>
  <si>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</si>
  <si>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</si>
  <si>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</si>
  <si>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</si>
  <si>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Забезпечення якісної, сучасної та доступної загальної середньої освіти “Нова українська школа”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</si>
  <si>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</si>
  <si>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</si>
  <si>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</si>
  <si>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 xml:space="preserve">Забезпечення якісної, сучасної та доступної загальної середньої освіти “Нова українська школа”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</si>
  <si>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</si>
  <si>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</si>
  <si>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</si>
  <si>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</si>
  <si>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</si>
  <si>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</si>
  <si>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</si>
  <si>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на закупівлю засобів навчання та комп’ютерного обладнання для оснащення навчальних кабінетів предмета “Захист України”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</si>
  <si>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</si>
  <si>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</si>
  <si>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</si>
  <si>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</si>
  <si>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</si>
  <si>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</si>
  <si>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</si>
  <si>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</si>
  <si>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</si>
  <si>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</si>
  <si>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</si>
  <si>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від 25.10.2024 № 9-50/VIII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</si>
</sst>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1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3" fontId="7" fillId="0" borderId="0" xfId="0" applyNumberFormat="1" applyFont="1" applyFill="1"/>
    <xf numFmtId="164" fontId="7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quotePrefix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2" fontId="9" fillId="0" borderId="4" xfId="0" quotePrefix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/>
    <xf numFmtId="164" fontId="12" fillId="0" borderId="0" xfId="0" applyNumberFormat="1" applyFont="1" applyFill="1"/>
    <xf numFmtId="0" fontId="12" fillId="0" borderId="0" xfId="0" applyFont="1" applyFill="1"/>
    <xf numFmtId="4" fontId="7" fillId="0" borderId="0" xfId="0" applyNumberFormat="1" applyFont="1" applyFill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1C105315-A9A2-4749-B6DC-993746AD6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99B33-9683-4647-B7B0-FDACA6708D41}">
  <dimension ref="A1:M40"/>
  <sheetViews>
    <sheetView tabSelected="1" view="pageBreakPreview" topLeftCell="A8" zoomScale="60" zoomScaleNormal="75" workbookViewId="0">
      <selection activeCell="E14" sqref="E14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49" t="s">
        <v>0</v>
      </c>
      <c r="I1" s="49"/>
      <c r="J1" s="49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49" t="s">
        <v>1</v>
      </c>
      <c r="I2" s="49"/>
      <c r="J2" s="49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49" t="s">
        <v>88</v>
      </c>
      <c r="I3" s="49"/>
      <c r="J3" s="49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L5" s="4"/>
      <c r="M5" s="2"/>
    </row>
    <row r="6" spans="1:13" s="3" customFormat="1" ht="22.8" x14ac:dyDescent="0.4">
      <c r="A6" s="50" t="s">
        <v>3</v>
      </c>
      <c r="B6" s="50"/>
      <c r="C6" s="50"/>
      <c r="D6" s="50"/>
      <c r="E6" s="50"/>
      <c r="F6" s="50"/>
      <c r="G6" s="50"/>
      <c r="H6" s="50"/>
      <c r="I6" s="50"/>
      <c r="J6" s="50"/>
      <c r="L6" s="4"/>
      <c r="M6" s="2"/>
    </row>
    <row r="7" spans="1:13" s="3" customFormat="1" ht="22.8" x14ac:dyDescent="0.4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L7" s="4"/>
      <c r="M7" s="2"/>
    </row>
    <row r="8" spans="1:13" s="8" customFormat="1" ht="18" x14ac:dyDescent="0.35">
      <c r="A8" s="6" t="s">
        <v>5</v>
      </c>
      <c r="B8" s="6" t="s">
        <v>5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 t="s">
        <v>6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44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25.95" customHeight="1" x14ac:dyDescent="0.35">
      <c r="A11" s="12" t="s">
        <v>17</v>
      </c>
      <c r="B11" s="13"/>
      <c r="C11" s="13"/>
      <c r="D11" s="14" t="s">
        <v>18</v>
      </c>
      <c r="E11" s="15"/>
      <c r="F11" s="16" t="s">
        <v>19</v>
      </c>
      <c r="G11" s="17">
        <f>G12</f>
        <v>1069538</v>
      </c>
      <c r="H11" s="17">
        <f>H12</f>
        <v>0</v>
      </c>
      <c r="I11" s="17">
        <f>I12</f>
        <v>1069538</v>
      </c>
      <c r="J11" s="18">
        <v>100</v>
      </c>
      <c r="L11" s="9"/>
    </row>
    <row r="12" spans="1:13" s="8" customFormat="1" ht="27" customHeight="1" x14ac:dyDescent="0.35">
      <c r="A12" s="13" t="s">
        <v>20</v>
      </c>
      <c r="B12" s="13"/>
      <c r="C12" s="19"/>
      <c r="D12" s="13" t="s">
        <v>18</v>
      </c>
      <c r="E12" s="15"/>
      <c r="F12" s="16" t="s">
        <v>19</v>
      </c>
      <c r="G12" s="17">
        <f>G13+G14+G15+G17+G16</f>
        <v>1069538</v>
      </c>
      <c r="H12" s="17">
        <f t="shared" ref="H12:I12" si="0">H13+H14+H15+H17+H16</f>
        <v>0</v>
      </c>
      <c r="I12" s="17">
        <f t="shared" si="0"/>
        <v>1069538</v>
      </c>
      <c r="J12" s="18">
        <v>100</v>
      </c>
      <c r="L12" s="9"/>
    </row>
    <row r="13" spans="1:13" s="8" customFormat="1" ht="84.6" customHeight="1" x14ac:dyDescent="0.35">
      <c r="A13" s="20" t="s">
        <v>21</v>
      </c>
      <c r="B13" s="20" t="s">
        <v>22</v>
      </c>
      <c r="C13" s="21" t="s">
        <v>23</v>
      </c>
      <c r="D13" s="22" t="s">
        <v>24</v>
      </c>
      <c r="E13" s="23" t="s">
        <v>25</v>
      </c>
      <c r="F13" s="15">
        <v>2024</v>
      </c>
      <c r="G13" s="24">
        <f>150000+50000</f>
        <v>200000</v>
      </c>
      <c r="H13" s="24">
        <v>0</v>
      </c>
      <c r="I13" s="24">
        <f>150000+50000</f>
        <v>200000</v>
      </c>
      <c r="J13" s="25">
        <v>100</v>
      </c>
      <c r="L13" s="9"/>
    </row>
    <row r="14" spans="1:13" s="8" customFormat="1" ht="66.599999999999994" customHeight="1" x14ac:dyDescent="0.35">
      <c r="A14" s="20" t="s">
        <v>26</v>
      </c>
      <c r="B14" s="20" t="s">
        <v>27</v>
      </c>
      <c r="C14" s="20" t="s">
        <v>28</v>
      </c>
      <c r="D14" s="26" t="s">
        <v>29</v>
      </c>
      <c r="E14" s="23" t="s">
        <v>30</v>
      </c>
      <c r="F14" s="15">
        <v>2024</v>
      </c>
      <c r="G14" s="24">
        <f>36978+22560+350000</f>
        <v>409538</v>
      </c>
      <c r="H14" s="24">
        <v>0</v>
      </c>
      <c r="I14" s="24">
        <f>36978+22560+350000</f>
        <v>409538</v>
      </c>
      <c r="J14" s="25">
        <v>100</v>
      </c>
      <c r="L14" s="9"/>
    </row>
    <row r="15" spans="1:13" s="8" customFormat="1" ht="98.4" customHeight="1" x14ac:dyDescent="0.35">
      <c r="A15" s="20" t="s">
        <v>31</v>
      </c>
      <c r="B15" s="20" t="s">
        <v>32</v>
      </c>
      <c r="C15" s="20" t="s">
        <v>33</v>
      </c>
      <c r="D15" s="26" t="s">
        <v>34</v>
      </c>
      <c r="E15" s="23" t="s">
        <v>35</v>
      </c>
      <c r="F15" s="15">
        <v>2024</v>
      </c>
      <c r="G15" s="24">
        <v>100000</v>
      </c>
      <c r="H15" s="24">
        <v>0</v>
      </c>
      <c r="I15" s="24">
        <v>100000</v>
      </c>
      <c r="J15" s="25">
        <v>100</v>
      </c>
      <c r="L15" s="9"/>
    </row>
    <row r="16" spans="1:13" s="8" customFormat="1" ht="63" customHeight="1" x14ac:dyDescent="0.35">
      <c r="A16" s="20" t="s">
        <v>36</v>
      </c>
      <c r="B16" s="20" t="s">
        <v>37</v>
      </c>
      <c r="C16" s="20" t="s">
        <v>38</v>
      </c>
      <c r="D16" s="26" t="s">
        <v>39</v>
      </c>
      <c r="E16" s="23" t="s">
        <v>40</v>
      </c>
      <c r="F16" s="15">
        <v>2024</v>
      </c>
      <c r="G16" s="24">
        <v>100000</v>
      </c>
      <c r="H16" s="24">
        <v>0</v>
      </c>
      <c r="I16" s="24">
        <v>100000</v>
      </c>
      <c r="J16" s="25">
        <v>100</v>
      </c>
      <c r="L16" s="9"/>
    </row>
    <row r="17" spans="1:12" s="8" customFormat="1" ht="40.950000000000003" customHeight="1" x14ac:dyDescent="0.35">
      <c r="A17" s="21" t="s">
        <v>41</v>
      </c>
      <c r="B17" s="21" t="s">
        <v>42</v>
      </c>
      <c r="C17" s="21" t="s">
        <v>43</v>
      </c>
      <c r="D17" s="27" t="s">
        <v>44</v>
      </c>
      <c r="E17" s="23" t="s">
        <v>45</v>
      </c>
      <c r="F17" s="15">
        <v>2024</v>
      </c>
      <c r="G17" s="24">
        <v>260000</v>
      </c>
      <c r="H17" s="24">
        <v>0</v>
      </c>
      <c r="I17" s="24">
        <v>260000</v>
      </c>
      <c r="J17" s="25">
        <v>100</v>
      </c>
      <c r="L17" s="9"/>
    </row>
    <row r="18" spans="1:12" s="8" customFormat="1" ht="43.95" customHeight="1" x14ac:dyDescent="0.35">
      <c r="A18" s="28" t="s">
        <v>46</v>
      </c>
      <c r="B18" s="29"/>
      <c r="C18" s="29"/>
      <c r="D18" s="30" t="s">
        <v>47</v>
      </c>
      <c r="E18" s="23"/>
      <c r="F18" s="16" t="str">
        <f>F19</f>
        <v>2023-2024</v>
      </c>
      <c r="G18" s="31">
        <f>G19</f>
        <v>6618373</v>
      </c>
      <c r="H18" s="31">
        <f>H19</f>
        <v>0</v>
      </c>
      <c r="I18" s="31">
        <f>I19</f>
        <v>6618373</v>
      </c>
      <c r="J18" s="18">
        <v>100</v>
      </c>
      <c r="L18" s="9"/>
    </row>
    <row r="19" spans="1:12" s="8" customFormat="1" ht="39" customHeight="1" x14ac:dyDescent="0.35">
      <c r="A19" s="28" t="s">
        <v>48</v>
      </c>
      <c r="B19" s="28"/>
      <c r="C19" s="28"/>
      <c r="D19" s="30" t="s">
        <v>47</v>
      </c>
      <c r="E19" s="23"/>
      <c r="F19" s="16" t="s">
        <v>19</v>
      </c>
      <c r="G19" s="31">
        <f>G20+G21+G25+G27</f>
        <v>6618373</v>
      </c>
      <c r="H19" s="31">
        <f>SUM(H20:H29)</f>
        <v>0</v>
      </c>
      <c r="I19" s="31">
        <f>I20+I21+I24+I25+I26+I27</f>
        <v>6618373</v>
      </c>
      <c r="J19" s="18">
        <v>100</v>
      </c>
      <c r="L19" s="9"/>
    </row>
    <row r="20" spans="1:12" s="8" customFormat="1" ht="55.2" customHeight="1" x14ac:dyDescent="0.35">
      <c r="A20" s="21" t="s">
        <v>49</v>
      </c>
      <c r="B20" s="21" t="s">
        <v>50</v>
      </c>
      <c r="C20" s="32" t="s">
        <v>51</v>
      </c>
      <c r="D20" s="33" t="s">
        <v>52</v>
      </c>
      <c r="E20" s="23" t="s">
        <v>53</v>
      </c>
      <c r="F20" s="15">
        <v>2024</v>
      </c>
      <c r="G20" s="24">
        <f>100000+50000</f>
        <v>150000</v>
      </c>
      <c r="H20" s="24"/>
      <c r="I20" s="24">
        <f>100000+50000</f>
        <v>150000</v>
      </c>
      <c r="J20" s="25">
        <v>100</v>
      </c>
      <c r="L20" s="9"/>
    </row>
    <row r="21" spans="1:12" s="8" customFormat="1" ht="90.6" customHeight="1" x14ac:dyDescent="0.35">
      <c r="A21" s="21" t="s">
        <v>54</v>
      </c>
      <c r="B21" s="21" t="s">
        <v>55</v>
      </c>
      <c r="C21" s="32" t="s">
        <v>56</v>
      </c>
      <c r="D21" s="33" t="s">
        <v>57</v>
      </c>
      <c r="E21" s="23"/>
      <c r="F21" s="15">
        <v>2024</v>
      </c>
      <c r="G21" s="24">
        <f>SUM(G22:G23)</f>
        <v>3250000</v>
      </c>
      <c r="H21" s="24"/>
      <c r="I21" s="24">
        <f t="shared" ref="I21" si="1">SUM(I22:I23)</f>
        <v>3250000</v>
      </c>
      <c r="J21" s="25">
        <v>100</v>
      </c>
      <c r="L21" s="9"/>
    </row>
    <row r="22" spans="1:12" s="8" customFormat="1" ht="90.6" customHeight="1" x14ac:dyDescent="0.35">
      <c r="A22" s="21"/>
      <c r="B22" s="21"/>
      <c r="C22" s="32"/>
      <c r="D22" s="33"/>
      <c r="E22" s="23" t="s">
        <v>58</v>
      </c>
      <c r="F22" s="15">
        <v>2024</v>
      </c>
      <c r="G22" s="24">
        <f>3300000-200000</f>
        <v>3100000</v>
      </c>
      <c r="H22" s="24"/>
      <c r="I22" s="24">
        <f>3300000-200000</f>
        <v>3100000</v>
      </c>
      <c r="J22" s="25">
        <v>100</v>
      </c>
      <c r="L22" s="9"/>
    </row>
    <row r="23" spans="1:12" s="8" customFormat="1" ht="62.4" customHeight="1" x14ac:dyDescent="0.35">
      <c r="A23" s="21"/>
      <c r="B23" s="21"/>
      <c r="C23" s="32"/>
      <c r="D23" s="33"/>
      <c r="E23" s="23" t="s">
        <v>59</v>
      </c>
      <c r="F23" s="15">
        <v>2024</v>
      </c>
      <c r="G23" s="24">
        <f>100000+50000</f>
        <v>150000</v>
      </c>
      <c r="H23" s="24"/>
      <c r="I23" s="24">
        <f>100000+50000</f>
        <v>150000</v>
      </c>
      <c r="J23" s="25">
        <v>100</v>
      </c>
      <c r="L23" s="9"/>
    </row>
    <row r="24" spans="1:12" s="8" customFormat="1" ht="96.6" customHeight="1" x14ac:dyDescent="0.35">
      <c r="A24" s="21" t="s">
        <v>60</v>
      </c>
      <c r="B24" s="21" t="s">
        <v>61</v>
      </c>
      <c r="C24" s="32" t="s">
        <v>62</v>
      </c>
      <c r="D24" s="33" t="s">
        <v>63</v>
      </c>
      <c r="E24" s="23" t="s">
        <v>64</v>
      </c>
      <c r="F24" s="15">
        <v>2024</v>
      </c>
      <c r="G24" s="34">
        <v>1024401</v>
      </c>
      <c r="H24" s="24"/>
      <c r="I24" s="34">
        <f>102180+260</f>
        <v>102440</v>
      </c>
      <c r="J24" s="25">
        <v>100</v>
      </c>
      <c r="L24" s="9"/>
    </row>
    <row r="25" spans="1:12" s="8" customFormat="1" ht="92.4" customHeight="1" x14ac:dyDescent="0.35">
      <c r="A25" s="21" t="s">
        <v>65</v>
      </c>
      <c r="B25" s="21" t="s">
        <v>66</v>
      </c>
      <c r="C25" s="32" t="s">
        <v>62</v>
      </c>
      <c r="D25" s="33" t="s">
        <v>67</v>
      </c>
      <c r="E25" s="23" t="s">
        <v>68</v>
      </c>
      <c r="F25" s="15">
        <v>2024</v>
      </c>
      <c r="G25" s="34">
        <v>1024401</v>
      </c>
      <c r="H25" s="24"/>
      <c r="I25" s="34">
        <v>921961</v>
      </c>
      <c r="J25" s="25"/>
      <c r="L25" s="9"/>
    </row>
    <row r="26" spans="1:12" s="8" customFormat="1" ht="132.6" customHeight="1" x14ac:dyDescent="0.35">
      <c r="A26" s="21" t="s">
        <v>69</v>
      </c>
      <c r="B26" s="21" t="s">
        <v>70</v>
      </c>
      <c r="C26" s="21" t="s">
        <v>62</v>
      </c>
      <c r="D26" s="33" t="s">
        <v>71</v>
      </c>
      <c r="E26" s="23" t="s">
        <v>72</v>
      </c>
      <c r="F26" s="15">
        <v>2024</v>
      </c>
      <c r="G26" s="24">
        <v>314032</v>
      </c>
      <c r="H26" s="24"/>
      <c r="I26" s="24">
        <v>31403</v>
      </c>
      <c r="J26" s="25">
        <v>100</v>
      </c>
      <c r="L26" s="9"/>
    </row>
    <row r="27" spans="1:12" s="8" customFormat="1" ht="125.4" customHeight="1" x14ac:dyDescent="0.35">
      <c r="A27" s="21" t="s">
        <v>73</v>
      </c>
      <c r="B27" s="21" t="s">
        <v>74</v>
      </c>
      <c r="C27" s="21" t="s">
        <v>62</v>
      </c>
      <c r="D27" s="33" t="s">
        <v>75</v>
      </c>
      <c r="E27" s="23"/>
      <c r="F27" s="15">
        <v>2024</v>
      </c>
      <c r="G27" s="24">
        <f>G28+G29</f>
        <v>2193972</v>
      </c>
      <c r="H27" s="24">
        <f t="shared" ref="H27:I27" si="2">H28+H29</f>
        <v>0</v>
      </c>
      <c r="I27" s="24">
        <f t="shared" si="2"/>
        <v>2162569</v>
      </c>
      <c r="J27" s="25">
        <v>100</v>
      </c>
      <c r="L27" s="9"/>
    </row>
    <row r="28" spans="1:12" s="8" customFormat="1" ht="90.6" customHeight="1" x14ac:dyDescent="0.35">
      <c r="A28" s="21"/>
      <c r="B28" s="21"/>
      <c r="C28" s="21"/>
      <c r="D28" s="33"/>
      <c r="E28" s="23" t="s">
        <v>72</v>
      </c>
      <c r="F28" s="15">
        <v>2024</v>
      </c>
      <c r="G28" s="24">
        <v>314032</v>
      </c>
      <c r="H28" s="24"/>
      <c r="I28" s="24">
        <v>282629</v>
      </c>
      <c r="J28" s="25">
        <v>100</v>
      </c>
      <c r="L28" s="9"/>
    </row>
    <row r="29" spans="1:12" s="8" customFormat="1" ht="75" customHeight="1" x14ac:dyDescent="0.35">
      <c r="A29" s="21"/>
      <c r="B29" s="21"/>
      <c r="C29" s="21"/>
      <c r="D29" s="33"/>
      <c r="E29" s="23" t="s">
        <v>76</v>
      </c>
      <c r="F29" s="15">
        <v>2024</v>
      </c>
      <c r="G29" s="24">
        <v>1879940</v>
      </c>
      <c r="H29" s="24"/>
      <c r="I29" s="24">
        <v>1879940</v>
      </c>
      <c r="J29" s="25">
        <v>100</v>
      </c>
      <c r="L29" s="9"/>
    </row>
    <row r="30" spans="1:12" s="7" customFormat="1" ht="39.6" customHeight="1" x14ac:dyDescent="0.35">
      <c r="A30" s="28" t="s">
        <v>77</v>
      </c>
      <c r="B30" s="29"/>
      <c r="C30" s="29"/>
      <c r="D30" s="30" t="s">
        <v>78</v>
      </c>
      <c r="E30" s="23"/>
      <c r="F30" s="16">
        <v>2024</v>
      </c>
      <c r="G30" s="17">
        <f>G31</f>
        <v>70000</v>
      </c>
      <c r="H30" s="17">
        <v>0</v>
      </c>
      <c r="I30" s="17">
        <f>I31</f>
        <v>70000</v>
      </c>
      <c r="J30" s="18">
        <v>100</v>
      </c>
      <c r="K30" s="8"/>
      <c r="L30" s="9"/>
    </row>
    <row r="31" spans="1:12" s="7" customFormat="1" ht="42" customHeight="1" x14ac:dyDescent="0.35">
      <c r="A31" s="28" t="s">
        <v>79</v>
      </c>
      <c r="B31" s="28"/>
      <c r="C31" s="28"/>
      <c r="D31" s="30" t="s">
        <v>78</v>
      </c>
      <c r="E31" s="23"/>
      <c r="F31" s="16">
        <v>2024</v>
      </c>
      <c r="G31" s="17">
        <f>G32</f>
        <v>70000</v>
      </c>
      <c r="H31" s="17">
        <f t="shared" ref="H31" si="3">H32</f>
        <v>0</v>
      </c>
      <c r="I31" s="17">
        <f>I32</f>
        <v>70000</v>
      </c>
      <c r="J31" s="18">
        <v>100</v>
      </c>
      <c r="K31" s="8"/>
      <c r="L31" s="9"/>
    </row>
    <row r="32" spans="1:12" s="7" customFormat="1" ht="68.400000000000006" customHeight="1" x14ac:dyDescent="0.35">
      <c r="A32" s="21" t="s">
        <v>80</v>
      </c>
      <c r="B32" s="21" t="s">
        <v>81</v>
      </c>
      <c r="C32" s="32" t="s">
        <v>82</v>
      </c>
      <c r="D32" s="33" t="s">
        <v>83</v>
      </c>
      <c r="E32" s="23" t="s">
        <v>84</v>
      </c>
      <c r="F32" s="15">
        <v>2024</v>
      </c>
      <c r="G32" s="24">
        <v>70000</v>
      </c>
      <c r="H32" s="24">
        <v>0</v>
      </c>
      <c r="I32" s="24">
        <v>70000</v>
      </c>
      <c r="J32" s="24">
        <v>100</v>
      </c>
      <c r="K32" s="8"/>
      <c r="L32" s="9"/>
    </row>
    <row r="33" spans="1:13" s="39" customFormat="1" ht="22.2" customHeight="1" x14ac:dyDescent="0.35">
      <c r="A33" s="11"/>
      <c r="B33" s="11"/>
      <c r="C33" s="11"/>
      <c r="D33" s="35" t="s">
        <v>85</v>
      </c>
      <c r="E33" s="11"/>
      <c r="F33" s="11"/>
      <c r="G33" s="36">
        <f>G11+G18+G30</f>
        <v>7757911</v>
      </c>
      <c r="H33" s="36">
        <f>H11+H18+H30</f>
        <v>0</v>
      </c>
      <c r="I33" s="37">
        <f>I11+I18+I30</f>
        <v>7757911</v>
      </c>
      <c r="J33" s="38">
        <v>100</v>
      </c>
      <c r="L33" s="40"/>
      <c r="M33" s="41"/>
    </row>
    <row r="34" spans="1:13" s="7" customFormat="1" ht="72" customHeight="1" x14ac:dyDescent="0.35">
      <c r="G34" s="42"/>
      <c r="H34" s="42"/>
      <c r="I34" s="42"/>
      <c r="J34" s="8"/>
      <c r="K34" s="8"/>
      <c r="L34" s="9"/>
    </row>
    <row r="35" spans="1:13" s="46" customFormat="1" ht="18" x14ac:dyDescent="0.3">
      <c r="A35" s="47" t="s">
        <v>86</v>
      </c>
      <c r="B35" s="47"/>
      <c r="C35" s="47"/>
      <c r="D35" s="47"/>
      <c r="E35" s="43"/>
      <c r="F35" s="43"/>
      <c r="G35" s="44"/>
      <c r="H35" s="45"/>
      <c r="I35" s="48" t="s">
        <v>87</v>
      </c>
      <c r="J35" s="48"/>
    </row>
    <row r="36" spans="1:13" s="7" customFormat="1" ht="18" x14ac:dyDescent="0.35">
      <c r="K36" s="8"/>
      <c r="L36" s="9"/>
    </row>
    <row r="37" spans="1:13" s="7" customFormat="1" ht="18" x14ac:dyDescent="0.35">
      <c r="G37" s="8"/>
      <c r="H37" s="8"/>
      <c r="I37" s="8"/>
      <c r="K37" s="8"/>
      <c r="L37" s="9"/>
    </row>
    <row r="38" spans="1:13" s="7" customFormat="1" ht="18" x14ac:dyDescent="0.35">
      <c r="I38" s="42"/>
      <c r="K38" s="8"/>
      <c r="L38" s="9"/>
    </row>
    <row r="39" spans="1:13" s="7" customFormat="1" ht="18" x14ac:dyDescent="0.35">
      <c r="K39" s="8"/>
      <c r="L39" s="9"/>
    </row>
    <row r="40" spans="1:13" s="7" customFormat="1" ht="18" x14ac:dyDescent="0.35">
      <c r="K40" s="8"/>
      <c r="L40" s="9"/>
    </row>
  </sheetData>
  <mergeCells count="8">
    <mergeCell ref="A35:D35"/>
    <mergeCell ref="I35:J35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 xml:space="preserve">&amp;C
&amp;P&amp;R
Продовження додатку 5
</oddHeader>
  </headerFooter>
  <rowBreaks count="1" manualBreakCount="1">
    <brk id="2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25.10 №9-50</vt:lpstr>
      <vt:lpstr>'сесія 25.10 №9-50'!Заголовки_для_друку</vt:lpstr>
      <vt:lpstr>'сесія 25.10 №9-50'!Область_друку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2024-10-25T11:05:41Z</cp:lastPrinted>
  <dcterms:created xsi:type="dcterms:W3CDTF">2024-10-24T12:22:15Z</dcterms:created>
  <dcterms:modified xsi:type="dcterms:W3CDTF">2024-10-25T11:05:45Z</dcterms:modified>
</cp:coreProperties>
</file>