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0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2024 рік\04 РІШЕННЯ\СЕСІЯ\БЮДЖЕТ\13 Уточн. бюджет 25.10\"/>
    </mc:Choice>
  </mc:AlternateContent>
  <xr:revisionPtr revIDLastSave="0" documentId="13_ncr:1_{6C5371E4-D6E4-4B82-B745-E1877F05437E}" xr6:coauthVersionLast="38" xr6:coauthVersionMax="38" xr10:uidLastSave="{00000000-0000-0000-0000-000000000000}"/>
  <bookViews>
    <workbookView xWindow="0" yWindow="0" windowWidth="23040" windowHeight="8796" xr2:uid="{7F034DEE-62BF-4B3E-BF8B-C814FE564D86}"/>
  </bookViews>
  <sheets>
    <sheet name="сесія 25.10 №9-50" sheetId="1" r:id="rId1"/>
  </sheets>
  <definedNames>
    <definedName name="_xlnm.Print_Titles" localSheetId="0">'сесія 25.10 №9-50'!$53:$54</definedName>
    <definedName name="_xlnm.Print_Area" localSheetId="0">'сесія 25.10 №9-50'!$A$1:$E$100</definedName>
  </definedName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90" i="1" l="1"/>
  <c r="E88" i="1"/>
  <c r="E87" i="1"/>
  <c r="E86" i="1" s="1"/>
  <c r="E85" i="1" s="1"/>
  <c r="E95" i="1" s="1"/>
  <c r="E83" i="1"/>
  <c r="E82" i="1"/>
  <c r="E79" i="1"/>
  <c r="E77" i="1"/>
  <c r="E75" i="1"/>
  <c r="E73" i="1"/>
  <c r="E72" i="1" s="1"/>
  <c r="E70" i="1"/>
  <c r="E69" i="1"/>
  <c r="E68" i="1" s="1"/>
  <c r="E61" i="1" s="1"/>
  <c r="E67" i="1"/>
  <c r="E66" i="1" s="1"/>
  <c r="E64" i="1"/>
  <c r="E62" i="1"/>
  <c r="E59" i="1"/>
  <c r="E57" i="1"/>
  <c r="E56" i="1" s="1"/>
  <c r="E45" i="1"/>
  <c r="E43" i="1"/>
  <c r="E42" i="1" s="1"/>
  <c r="E50" i="1" s="1"/>
  <c r="E39" i="1"/>
  <c r="E37" i="1"/>
  <c r="E36" i="1"/>
  <c r="E35" i="1" s="1"/>
  <c r="E33" i="1"/>
  <c r="E30" i="1"/>
  <c r="E29" i="1"/>
  <c r="E28" i="1"/>
  <c r="E26" i="1"/>
  <c r="E24" i="1"/>
  <c r="E22" i="1"/>
  <c r="E20" i="1"/>
  <c r="E18" i="1"/>
  <c r="E16" i="1"/>
  <c r="E94" i="1" l="1"/>
  <c r="E32" i="1"/>
  <c r="E49" i="1" s="1"/>
  <c r="E48" i="1" l="1"/>
  <c r="E93" i="1"/>
</calcChain>
</file>

<file path=xl/sharedStrings.xml><?xml version="1.0" encoding="utf-8"?>
<sst xmlns="http://schemas.openxmlformats.org/spreadsheetml/2006/main" count="133" uniqueCount="72">
  <si>
    <t>Додаток 4</t>
  </si>
  <si>
    <t>до рішення сільської ради</t>
  </si>
  <si>
    <t>Міжбюджетні трансферти на 2024 рік</t>
  </si>
  <si>
    <t>0455900000</t>
  </si>
  <si>
    <t>(код бюджету)</t>
  </si>
  <si>
    <r>
      <t>1.</t>
    </r>
    <r>
      <rPr>
        <b/>
        <sz val="7"/>
        <color rgb="FF000000"/>
        <rFont val="Times New Roman"/>
        <family val="1"/>
        <charset val="204"/>
      </rPr>
      <t xml:space="preserve">  </t>
    </r>
    <r>
      <rPr>
        <b/>
        <sz val="14"/>
        <color rgb="FF000000"/>
        <rFont val="Times New Roman"/>
        <family val="1"/>
        <charset val="204"/>
      </rPr>
      <t>Показники міжбюджетних трансфертів з інших бюджетів</t>
    </r>
  </si>
  <si>
    <t>(грн)</t>
  </si>
  <si>
    <t>Код Класифікації доходу бюджету /Код бюджету</t>
  </si>
  <si>
    <t>Найменування трансферту /Найменування бюджету – надавача міжбюджетного трансферту</t>
  </si>
  <si>
    <t>Усього</t>
  </si>
  <si>
    <t>І. Трансферти до загального фонду бюджету</t>
  </si>
  <si>
    <t>Базова дотація</t>
  </si>
  <si>
    <t>Державний бюджет</t>
  </si>
  <si>
    <t>Освітня субвенція з державного бюджету місцевим бюджетам</t>
  </si>
  <si>
    <t>Субвенція з державного бюджету місцевим бюджетам на забезпечення харчуванням учнів початкових класів закладів загальної середньої освіти</t>
  </si>
  <si>
    <t>Субвенція з місцевого бюджету на виплату грошової компенсації за належні для отримання жилі приміщення для сімей осіб, визначених пунктами 2 - 5 частини першої статті 10-1 Закону України “Про статус ветеранів війни, гарантії їх соціального захисту”, для осіб з інвалідністю I - II групи, яка настала внаслідок поранення, контузії, каліцтва або захворювання, одержаних під час безпосередньої участі в антитерористичній операції, забезпеченні її проведення, здійсненні заходів із забезпечення національної безпеки і оборони, відсічі і стримування збройної агресії Російської Федерації у Донецькій та Луганській областях, забезпеченні їх здійснення, у заходах, необхідних для забезпечення оборони України, захисту безпеки населення та інтересів держави у зв'язку з військовою агресією Російської Федерації проти України, визначених пунктами 11 - 14 частини другої статті 7 Закону України “Про статус ветеранів війни, гарантії їх соціального захисту”, та які потребують поліпшення житлових умов за рахунок відповідної субвенції з державного бюджету</t>
  </si>
  <si>
    <t>0410000000</t>
  </si>
  <si>
    <t>Обласний бюджет Дніпропетровської  області</t>
  </si>
  <si>
    <t>Субвенція з місцевого бюджету на виплату грошової компенсації за належні для отримання жилі приміщення для внутрішньо переміщених осіб, які захищали незалежність, суверенітет та територіальну цілісність України і брали безпосередню участь в антитерористичній операції, забезпеченні її проведення, перебуваючи безпосередньо в районах антитерористичної операції у період її проведення, у здійсненні заходів із забезпечення національної безпеки і оборони, відсічі і стримування збройної агресії Російської Федерації у Донецькій та Луганській областях, забезпеченні їх здійснення, перебуваючи безпосередньо в районах та у період здійснення зазначених заходів, та визнані особами з інвалідністю внаслідок війни III групи відповідно до пунктів 11 - 14 частини другої статті 7 або учасниками бойових дій відповідно до пунктів 19 - 21 частини першої статті 6 Закону України “Про статус ветеранів війни, гарантії їх соціального захисту”, та які потребують поліпшення житлових умов за рахунок відповідної субвенції з державного бюджету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</si>
  <si>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</si>
  <si>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Субвенція з місцевого бюджету на забезпечення якісної, сучасної та доступної загальної середньої освіти "Нова українська школа" за рахунок відповідної субвенції з державного бюджету</t>
  </si>
  <si>
    <t>Інші субвенції з місцевого бюджету</t>
  </si>
  <si>
    <t>на виконання доручень виборців депутатами обласної ради у 2024 році</t>
  </si>
  <si>
    <t xml:space="preserve">на пільгове медичне обслуговування осіб, які постраждали внаслідок Чорнобильської катастрофи </t>
  </si>
  <si>
    <t>на фінансову допомогу для евакуації дітей, які перебувають на первинному обліку в службі у справах дітей Перещепинської міської ради, з Туреччини та довлаштування їх до дитячого будинку сімейного типу Коваль Неля Олександрівна та Коваль Василь Миколайович як нових вихованців та створення належних умов  для проживання, навчання, виховання дітей</t>
  </si>
  <si>
    <t>0455800000</t>
  </si>
  <si>
    <t>Бюджет Перещепинської міської ради</t>
  </si>
  <si>
    <t>на фінансову допомогу для евакуації дітей, які перебувають на первинному обліку в службі у справах дітей Перещепинської міської ради, з Туреччини та довлаштування їх до дитячого будинку сімейного типу Гудзяк Людмила Олександрівна та Гудзяк Олег Олександрович як нових вихованців та створення належних умов  для проживання, навчання, виховання дітей</t>
  </si>
  <si>
    <t>ІІ. Трансферти до спеціального фонду бюджету</t>
  </si>
  <si>
    <t>Субвенція з місцевого бюджету за рахунок залишку коштів освітньої субвенції, що утворився на початок бюджетного періоду</t>
  </si>
  <si>
    <t>на закупівлю мультимедійного обладнання (видатки розвитку)</t>
  </si>
  <si>
    <t xml:space="preserve">Обласний бюджет Дніпропетровської  області </t>
  </si>
  <si>
    <t>на закупівлю засобів навчання та комп'ютерного обладнання для оснащення навчальних кабінетів предмета "Захист України" (видатки розвитку)</t>
  </si>
  <si>
    <t>X</t>
  </si>
  <si>
    <t>УСЬОГО за розділами І, ІІ, у тому числі:</t>
  </si>
  <si>
    <t>загальний фонд</t>
  </si>
  <si>
    <t>спеціальний фонд</t>
  </si>
  <si>
    <t>2. Показники міжбюджетних трансфертів іншим бюджетам</t>
  </si>
  <si>
    <t xml:space="preserve">                                                                                                                                                       (грн)</t>
  </si>
  <si>
    <t>Код Програмної класифікації видатків та кредитування місцевого бюджету /Код бюджету</t>
  </si>
  <si>
    <t>Код Типової програмної класифікації видатків та кредитування місцевого бюджету</t>
  </si>
  <si>
    <t>Найменування трансферту /Найменування бюджету – отримувача міжбюджетного трансферту</t>
  </si>
  <si>
    <t>І. Трансферти із загального фонду бюджету</t>
  </si>
  <si>
    <t>3719150</t>
  </si>
  <si>
    <t xml:space="preserve">Інші дотації з місцевого бюджету </t>
  </si>
  <si>
    <t>на утримання КУ "Новомосковський районний трудовий архів"</t>
  </si>
  <si>
    <t>0431020000</t>
  </si>
  <si>
    <t>Районний бюджет Новомосковського району</t>
  </si>
  <si>
    <t xml:space="preserve">на фінансову підтримку Новомосковського районного фізкультурно-спортивного товариства “Колос” </t>
  </si>
  <si>
    <t>0119770</t>
  </si>
  <si>
    <t xml:space="preserve">Інші субвенції з місцевого бюджету </t>
  </si>
  <si>
    <t>на забезпечення виконання заходів Програми створення та використання матеріальних резервів для запобігання і ліквідації наслідків надзвичайних ситуацій у Дніпропетровській області на 2023-2027 роки</t>
  </si>
  <si>
    <t>Обласний бюджет Дніпропетровської області</t>
  </si>
  <si>
    <t xml:space="preserve">на виконання заходу 6.1 "Програми забезпечення  громадського порядку та громадської безпеки на території Дніпропетровської області на період до 2025 року" </t>
  </si>
  <si>
    <t xml:space="preserve">виконання заходів “Програми захисту прав дітей та розвитку сімейних форм виховання у Піщанській сільській територіальній громаді на 2021-2025 роки” </t>
  </si>
  <si>
    <t>на утримання суб'єкту співробітництва в частині оплати комунальних послуг та енергоносіїв</t>
  </si>
  <si>
    <t>0457500000</t>
  </si>
  <si>
    <t>Бюджет Губиниської селищної територіальної громади</t>
  </si>
  <si>
    <t>на проведення медичного огляду  працівників бюджетної сфери Піщанської СТГ</t>
  </si>
  <si>
    <t>0119800</t>
  </si>
  <si>
    <t>Субвенція з місцевого бюджету державному бюджету на виконання програм соціально-економічного розвитку регіонів</t>
  </si>
  <si>
    <t xml:space="preserve">на реалізацію заходів “Програми запобігання і ліквідації надзвичайних ситуацій техногенного і природного характеру на території Піщанської сільської територіальної громади на 2024-2026 роки” </t>
  </si>
  <si>
    <t>9900000000</t>
  </si>
  <si>
    <t xml:space="preserve">на реалізацію заходів  “Програми надання фінансової підтримки Новомосковському РТЦК та СП Дніпропетровської області на 2024 рік” </t>
  </si>
  <si>
    <t>на реалізацію заходів “Програми надання фінансової підтримки військовій частині Т 0320 Збройних сил України на 2024 рік”</t>
  </si>
  <si>
    <t xml:space="preserve">на реалізацію заходів  “Комплексної Програми забезпечення громадського порядку та громадської безпеки Піщанської сільської ради на 2024 рік” </t>
  </si>
  <si>
    <t>ІІ. Трансферти із спеціального фонду бюджету</t>
  </si>
  <si>
    <t xml:space="preserve">на реалізацію заходів  "Програми надання шефської допомоги військовій частині А 1363 збройних сил України, яка дислокується на території Піщанської сільської територіальної громади на 2023 – 2024 роки” </t>
  </si>
  <si>
    <t>на реалізацію заходів  “Програми  територіальної оборони на 2023-2024 роки”</t>
  </si>
  <si>
    <t>Секретар сільської ради</t>
  </si>
  <si>
    <t>Тетяна ФОМЕНКО</t>
  </si>
  <si>
    <t>від 25.10.2024 № 9-50/VIII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</si>
</sst>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4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u/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7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3.5"/>
      <name val="Times New Roman"/>
      <family val="1"/>
      <charset val="204"/>
    </font>
    <font>
      <b/>
      <i/>
      <sz val="14"/>
      <color rgb="FF000000"/>
      <name val="Times New Roman"/>
      <family val="1"/>
      <charset val="204"/>
    </font>
    <font>
      <b/>
      <i/>
      <sz val="10"/>
      <color theme="1"/>
      <name val="Calibri"/>
      <family val="2"/>
      <charset val="204"/>
      <scheme val="minor"/>
    </font>
    <font>
      <b/>
      <i/>
      <sz val="14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333333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00">
    <xf numFmtId="0" fontId="0" fillId="0" borderId="0" xfId="0"/>
    <xf numFmtId="0" fontId="2" fillId="0" borderId="0" xfId="0" applyFont="1" applyAlignment="1">
      <alignment horizontal="left" vertical="center" indent="15"/>
    </xf>
    <xf numFmtId="0" fontId="3" fillId="0" borderId="0" xfId="0" applyFont="1" applyFill="1"/>
    <xf numFmtId="3" fontId="4" fillId="0" borderId="0" xfId="0" applyNumberFormat="1" applyFont="1" applyFill="1" applyAlignment="1">
      <alignment horizontal="right"/>
    </xf>
    <xf numFmtId="3" fontId="0" fillId="0" borderId="0" xfId="0" applyNumberFormat="1" applyAlignment="1">
      <alignment horizontal="right"/>
    </xf>
    <xf numFmtId="0" fontId="2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0" fontId="6" fillId="0" borderId="0" xfId="0" applyFont="1" applyAlignment="1">
      <alignment horizontal="left" vertical="center" indent="5"/>
    </xf>
    <xf numFmtId="0" fontId="8" fillId="0" borderId="0" xfId="0" applyFont="1" applyAlignment="1">
      <alignment horizontal="right" vertical="center"/>
    </xf>
    <xf numFmtId="3" fontId="8" fillId="0" borderId="0" xfId="0" applyNumberFormat="1" applyFont="1" applyAlignment="1">
      <alignment horizontal="right" vertical="center"/>
    </xf>
    <xf numFmtId="0" fontId="8" fillId="0" borderId="1" xfId="0" applyFont="1" applyBorder="1" applyAlignment="1">
      <alignment horizontal="center" vertical="center" wrapText="1"/>
    </xf>
    <xf numFmtId="3" fontId="8" fillId="0" borderId="1" xfId="0" applyNumberFormat="1" applyFont="1" applyBorder="1" applyAlignment="1">
      <alignment horizontal="center" vertical="center" wrapText="1"/>
    </xf>
    <xf numFmtId="0" fontId="1" fillId="0" borderId="0" xfId="0" applyFont="1"/>
    <xf numFmtId="0" fontId="6" fillId="0" borderId="5" xfId="0" applyFont="1" applyBorder="1" applyAlignment="1">
      <alignment horizontal="center" vertical="center" wrapText="1"/>
    </xf>
    <xf numFmtId="3" fontId="6" fillId="0" borderId="4" xfId="0" applyNumberFormat="1" applyFont="1" applyBorder="1" applyAlignment="1">
      <alignment horizontal="right" vertical="center" wrapText="1"/>
    </xf>
    <xf numFmtId="0" fontId="2" fillId="0" borderId="5" xfId="0" applyFont="1" applyBorder="1" applyAlignment="1">
      <alignment horizontal="center" vertical="center" wrapText="1"/>
    </xf>
    <xf numFmtId="3" fontId="2" fillId="0" borderId="4" xfId="0" applyNumberFormat="1" applyFont="1" applyBorder="1" applyAlignment="1">
      <alignment horizontal="right" vertical="center" wrapText="1"/>
    </xf>
    <xf numFmtId="4" fontId="6" fillId="0" borderId="4" xfId="0" applyNumberFormat="1" applyFont="1" applyBorder="1" applyAlignment="1">
      <alignment horizontal="right" vertical="center" wrapText="1"/>
    </xf>
    <xf numFmtId="4" fontId="5" fillId="0" borderId="4" xfId="0" applyNumberFormat="1" applyFont="1" applyBorder="1" applyAlignment="1">
      <alignment horizontal="right" vertical="center" wrapText="1"/>
    </xf>
    <xf numFmtId="0" fontId="11" fillId="0" borderId="5" xfId="0" applyFont="1" applyBorder="1" applyAlignment="1">
      <alignment horizontal="center" vertical="center" wrapText="1"/>
    </xf>
    <xf numFmtId="4" fontId="11" fillId="0" borderId="4" xfId="0" applyNumberFormat="1" applyFont="1" applyBorder="1" applyAlignment="1">
      <alignment horizontal="right" vertical="center" wrapText="1"/>
    </xf>
    <xf numFmtId="49" fontId="2" fillId="0" borderId="5" xfId="0" applyNumberFormat="1" applyFont="1" applyBorder="1" applyAlignment="1">
      <alignment horizontal="center" vertical="center" wrapText="1"/>
    </xf>
    <xf numFmtId="4" fontId="2" fillId="0" borderId="4" xfId="0" applyNumberFormat="1" applyFont="1" applyBorder="1" applyAlignment="1">
      <alignment horizontal="right" vertical="center" wrapText="1"/>
    </xf>
    <xf numFmtId="0" fontId="6" fillId="0" borderId="1" xfId="0" applyFont="1" applyBorder="1" applyAlignment="1">
      <alignment horizontal="center" vertical="center" wrapText="1"/>
    </xf>
    <xf numFmtId="49" fontId="2" fillId="0" borderId="6" xfId="0" applyNumberFormat="1" applyFont="1" applyBorder="1" applyAlignment="1">
      <alignment horizontal="center" vertical="center" wrapText="1"/>
    </xf>
    <xf numFmtId="4" fontId="2" fillId="0" borderId="7" xfId="0" applyNumberFormat="1" applyFont="1" applyBorder="1" applyAlignment="1">
      <alignment horizontal="right" vertical="center" wrapText="1"/>
    </xf>
    <xf numFmtId="0" fontId="6" fillId="0" borderId="6" xfId="0" applyFont="1" applyBorder="1" applyAlignment="1">
      <alignment horizontal="center" vertical="center" wrapText="1"/>
    </xf>
    <xf numFmtId="4" fontId="6" fillId="0" borderId="7" xfId="0" applyNumberFormat="1" applyFont="1" applyBorder="1" applyAlignment="1">
      <alignment horizontal="right" vertical="center" wrapText="1"/>
    </xf>
    <xf numFmtId="4" fontId="2" fillId="0" borderId="1" xfId="0" applyNumberFormat="1" applyFont="1" applyBorder="1" applyAlignment="1">
      <alignment horizontal="right" vertical="center" wrapText="1"/>
    </xf>
    <xf numFmtId="0" fontId="2" fillId="0" borderId="1" xfId="0" applyFont="1" applyBorder="1" applyAlignment="1">
      <alignment horizontal="center" vertical="center" wrapText="1"/>
    </xf>
    <xf numFmtId="3" fontId="2" fillId="0" borderId="7" xfId="0" applyNumberFormat="1" applyFont="1" applyBorder="1" applyAlignment="1">
      <alignment horizontal="right" vertical="center" wrapText="1"/>
    </xf>
    <xf numFmtId="4" fontId="1" fillId="0" borderId="0" xfId="0" applyNumberFormat="1" applyFont="1"/>
    <xf numFmtId="4" fontId="2" fillId="0" borderId="11" xfId="0" applyNumberFormat="1" applyFont="1" applyBorder="1" applyAlignment="1">
      <alignment horizontal="right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3" fontId="8" fillId="0" borderId="10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4" fontId="6" fillId="0" borderId="10" xfId="0" applyNumberFormat="1" applyFont="1" applyBorder="1" applyAlignment="1">
      <alignment horizontal="right" vertical="center" wrapText="1"/>
    </xf>
    <xf numFmtId="0" fontId="2" fillId="0" borderId="10" xfId="0" applyFont="1" applyBorder="1" applyAlignment="1">
      <alignment horizontal="center" vertical="center" wrapText="1"/>
    </xf>
    <xf numFmtId="4" fontId="2" fillId="0" borderId="10" xfId="0" applyNumberFormat="1" applyFont="1" applyBorder="1" applyAlignment="1">
      <alignment horizontal="right" vertical="center" wrapText="1"/>
    </xf>
    <xf numFmtId="49" fontId="13" fillId="0" borderId="5" xfId="0" applyNumberFormat="1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wrapText="1"/>
    </xf>
    <xf numFmtId="4" fontId="13" fillId="0" borderId="10" xfId="0" applyNumberFormat="1" applyFont="1" applyBorder="1" applyAlignment="1">
      <alignment horizontal="right" vertical="center" wrapText="1"/>
    </xf>
    <xf numFmtId="0" fontId="14" fillId="0" borderId="0" xfId="0" applyFont="1"/>
    <xf numFmtId="4" fontId="15" fillId="0" borderId="10" xfId="0" applyNumberFormat="1" applyFont="1" applyBorder="1" applyAlignment="1">
      <alignment horizontal="right" vertical="center" wrapText="1"/>
    </xf>
    <xf numFmtId="4" fontId="5" fillId="2" borderId="10" xfId="0" applyNumberFormat="1" applyFont="1" applyFill="1" applyBorder="1" applyAlignment="1">
      <alignment horizontal="right" vertical="center" wrapText="1"/>
    </xf>
    <xf numFmtId="4" fontId="6" fillId="0" borderId="10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 indent="4"/>
    </xf>
    <xf numFmtId="0" fontId="17" fillId="2" borderId="0" xfId="0" applyFont="1" applyFill="1" applyAlignment="1">
      <alignment horizontal="left"/>
    </xf>
    <xf numFmtId="0" fontId="3" fillId="2" borderId="0" xfId="0" applyFont="1" applyFill="1"/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49" fontId="7" fillId="0" borderId="0" xfId="0" applyNumberFormat="1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12" fillId="0" borderId="2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11" fillId="0" borderId="2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left" vertical="center" wrapText="1"/>
    </xf>
    <xf numFmtId="0" fontId="11" fillId="0" borderId="4" xfId="0" applyFont="1" applyBorder="1" applyAlignment="1">
      <alignment horizontal="left" vertical="center" wrapText="1"/>
    </xf>
    <xf numFmtId="0" fontId="13" fillId="0" borderId="2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left" vertical="center" wrapText="1"/>
    </xf>
    <xf numFmtId="0" fontId="13" fillId="0" borderId="4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13" fillId="0" borderId="2" xfId="0" applyFont="1" applyBorder="1" applyAlignment="1">
      <alignment vertical="center" wrapText="1"/>
    </xf>
    <xf numFmtId="0" fontId="13" fillId="0" borderId="4" xfId="0" applyFont="1" applyBorder="1" applyAlignment="1">
      <alignment vertical="center" wrapText="1"/>
    </xf>
    <xf numFmtId="0" fontId="13" fillId="2" borderId="2" xfId="0" applyFont="1" applyFill="1" applyBorder="1" applyAlignment="1">
      <alignment vertical="center" wrapText="1"/>
    </xf>
    <xf numFmtId="0" fontId="13" fillId="2" borderId="4" xfId="0" applyFont="1" applyFill="1" applyBorder="1" applyAlignment="1">
      <alignment vertical="center" wrapText="1"/>
    </xf>
    <xf numFmtId="0" fontId="13" fillId="2" borderId="2" xfId="0" applyFont="1" applyFill="1" applyBorder="1" applyAlignment="1">
      <alignment horizontal="left" vertical="center" wrapText="1"/>
    </xf>
    <xf numFmtId="0" fontId="13" fillId="2" borderId="4" xfId="0" applyFont="1" applyFill="1" applyBorder="1" applyAlignment="1">
      <alignment horizontal="left" vertical="center" wrapText="1"/>
    </xf>
    <xf numFmtId="0" fontId="6" fillId="0" borderId="2" xfId="0" applyFont="1" applyBorder="1" applyAlignment="1">
      <alignment vertical="center" wrapText="1"/>
    </xf>
    <xf numFmtId="0" fontId="6" fillId="0" borderId="4" xfId="0" applyFont="1" applyBorder="1" applyAlignment="1">
      <alignment vertical="center" wrapText="1"/>
    </xf>
    <xf numFmtId="0" fontId="17" fillId="2" borderId="0" xfId="0" applyFont="1" applyFill="1" applyAlignment="1">
      <alignment horizontal="right"/>
    </xf>
    <xf numFmtId="0" fontId="18" fillId="0" borderId="0" xfId="0" applyFont="1" applyAlignment="1">
      <alignment horizontal="left" vertical="center" wrapText="1"/>
    </xf>
    <xf numFmtId="0" fontId="5" fillId="2" borderId="0" xfId="0" applyFont="1" applyFill="1"/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013538-59A3-413B-A3C5-86A17849182A}">
  <dimension ref="A1:F103"/>
  <sheetViews>
    <sheetView tabSelected="1" view="pageBreakPreview" topLeftCell="A71" zoomScale="60" zoomScaleNormal="100" workbookViewId="0">
      <selection activeCell="D3" sqref="D3"/>
    </sheetView>
  </sheetViews>
  <sheetFormatPr defaultRowHeight="13.8" x14ac:dyDescent="0.3"/>
  <cols>
    <col min="1" max="1" width="26.33203125" customWidth="1"/>
    <col min="2" max="2" width="23.109375" customWidth="1"/>
    <col min="3" max="3" width="52.6640625" customWidth="1"/>
    <col min="4" max="4" width="23" customWidth="1"/>
    <col min="5" max="5" width="19.33203125" style="4" customWidth="1"/>
    <col min="6" max="6" width="11.33203125" bestFit="1" customWidth="1"/>
  </cols>
  <sheetData>
    <row r="1" spans="1:5" ht="18" x14ac:dyDescent="0.35">
      <c r="A1" s="1"/>
      <c r="B1" s="1"/>
      <c r="D1" s="2" t="s">
        <v>0</v>
      </c>
      <c r="E1" s="3"/>
    </row>
    <row r="2" spans="1:5" ht="18" x14ac:dyDescent="0.35">
      <c r="A2" s="1"/>
      <c r="B2" s="1"/>
      <c r="D2" s="2" t="s">
        <v>1</v>
      </c>
      <c r="E2" s="3"/>
    </row>
    <row r="3" spans="1:5" ht="18" x14ac:dyDescent="0.35">
      <c r="A3" s="1"/>
      <c r="B3" s="1"/>
      <c r="D3" s="99" t="s">
        <v>71</v>
      </c>
      <c r="E3" s="3"/>
    </row>
    <row r="4" spans="1:5" ht="18" x14ac:dyDescent="0.3">
      <c r="A4" s="1"/>
      <c r="B4" s="1"/>
    </row>
    <row r="5" spans="1:5" ht="18" x14ac:dyDescent="0.3">
      <c r="A5" s="5"/>
      <c r="B5" s="5"/>
    </row>
    <row r="6" spans="1:5" ht="24" customHeight="1" x14ac:dyDescent="0.3">
      <c r="A6" s="58" t="s">
        <v>2</v>
      </c>
      <c r="B6" s="58"/>
      <c r="C6" s="58"/>
      <c r="D6" s="58"/>
      <c r="E6" s="58"/>
    </row>
    <row r="7" spans="1:5" ht="18" x14ac:dyDescent="0.3">
      <c r="A7" s="59" t="s">
        <v>3</v>
      </c>
      <c r="B7" s="59"/>
      <c r="C7" s="59"/>
      <c r="D7" s="59"/>
      <c r="E7" s="59"/>
    </row>
    <row r="8" spans="1:5" ht="15.6" x14ac:dyDescent="0.3">
      <c r="A8" s="60" t="s">
        <v>4</v>
      </c>
      <c r="B8" s="60"/>
      <c r="C8" s="60"/>
      <c r="D8" s="60"/>
      <c r="E8" s="60"/>
    </row>
    <row r="9" spans="1:5" x14ac:dyDescent="0.3">
      <c r="A9" s="6"/>
      <c r="B9" s="6"/>
    </row>
    <row r="10" spans="1:5" ht="17.399999999999999" x14ac:dyDescent="0.3">
      <c r="A10" s="58" t="s">
        <v>5</v>
      </c>
      <c r="B10" s="58"/>
      <c r="C10" s="58"/>
      <c r="D10" s="58"/>
      <c r="E10" s="58"/>
    </row>
    <row r="11" spans="1:5" ht="8.25" customHeight="1" x14ac:dyDescent="0.3">
      <c r="A11" s="7"/>
      <c r="B11" s="7"/>
    </row>
    <row r="12" spans="1:5" ht="16.2" thickBot="1" x14ac:dyDescent="0.35">
      <c r="A12" s="8"/>
      <c r="B12" s="8"/>
      <c r="C12" s="8"/>
      <c r="D12" s="8"/>
      <c r="E12" s="9" t="s">
        <v>6</v>
      </c>
    </row>
    <row r="13" spans="1:5" ht="51.75" customHeight="1" thickBot="1" x14ac:dyDescent="0.35">
      <c r="A13" s="10" t="s">
        <v>7</v>
      </c>
      <c r="B13" s="55" t="s">
        <v>8</v>
      </c>
      <c r="C13" s="56"/>
      <c r="D13" s="57"/>
      <c r="E13" s="11" t="s">
        <v>9</v>
      </c>
    </row>
    <row r="14" spans="1:5" ht="21.75" customHeight="1" thickBot="1" x14ac:dyDescent="0.35">
      <c r="A14" s="10">
        <v>1</v>
      </c>
      <c r="B14" s="55">
        <v>2</v>
      </c>
      <c r="C14" s="56"/>
      <c r="D14" s="57"/>
      <c r="E14" s="11">
        <v>3</v>
      </c>
    </row>
    <row r="15" spans="1:5" s="12" customFormat="1" ht="27" customHeight="1" thickBot="1" x14ac:dyDescent="0.35">
      <c r="A15" s="64" t="s">
        <v>10</v>
      </c>
      <c r="B15" s="65"/>
      <c r="C15" s="65"/>
      <c r="D15" s="65"/>
      <c r="E15" s="66"/>
    </row>
    <row r="16" spans="1:5" s="12" customFormat="1" ht="35.25" hidden="1" customHeight="1" x14ac:dyDescent="0.3">
      <c r="A16" s="13">
        <v>41020100</v>
      </c>
      <c r="B16" s="67" t="s">
        <v>11</v>
      </c>
      <c r="C16" s="68"/>
      <c r="D16" s="69"/>
      <c r="E16" s="14">
        <f>E17</f>
        <v>0</v>
      </c>
    </row>
    <row r="17" spans="1:5" ht="33" hidden="1" customHeight="1" x14ac:dyDescent="0.3">
      <c r="A17" s="15">
        <v>99000000000</v>
      </c>
      <c r="B17" s="70" t="s">
        <v>12</v>
      </c>
      <c r="C17" s="71"/>
      <c r="D17" s="72"/>
      <c r="E17" s="16"/>
    </row>
    <row r="18" spans="1:5" s="12" customFormat="1" ht="37.5" hidden="1" customHeight="1" x14ac:dyDescent="0.3">
      <c r="A18" s="13">
        <v>41033900</v>
      </c>
      <c r="B18" s="67" t="s">
        <v>13</v>
      </c>
      <c r="C18" s="68"/>
      <c r="D18" s="69"/>
      <c r="E18" s="14">
        <f>E19</f>
        <v>0</v>
      </c>
    </row>
    <row r="19" spans="1:5" ht="37.5" hidden="1" customHeight="1" x14ac:dyDescent="0.3">
      <c r="A19" s="15">
        <v>99000000000</v>
      </c>
      <c r="B19" s="70" t="s">
        <v>12</v>
      </c>
      <c r="C19" s="71"/>
      <c r="D19" s="72"/>
      <c r="E19" s="16"/>
    </row>
    <row r="20" spans="1:5" s="12" customFormat="1" ht="44.4" customHeight="1" thickBot="1" x14ac:dyDescent="0.35">
      <c r="A20" s="13">
        <v>41033300</v>
      </c>
      <c r="B20" s="67" t="s">
        <v>14</v>
      </c>
      <c r="C20" s="68"/>
      <c r="D20" s="69"/>
      <c r="E20" s="14">
        <f>E21</f>
        <v>167200</v>
      </c>
    </row>
    <row r="21" spans="1:5" ht="28.8" customHeight="1" thickBot="1" x14ac:dyDescent="0.35">
      <c r="A21" s="15">
        <v>9900000000</v>
      </c>
      <c r="B21" s="70" t="s">
        <v>12</v>
      </c>
      <c r="C21" s="71"/>
      <c r="D21" s="72"/>
      <c r="E21" s="16">
        <v>167200</v>
      </c>
    </row>
    <row r="22" spans="1:5" ht="28.95" customHeight="1" thickBot="1" x14ac:dyDescent="0.35">
      <c r="A22" s="13">
        <v>41033900</v>
      </c>
      <c r="B22" s="67" t="s">
        <v>13</v>
      </c>
      <c r="C22" s="68"/>
      <c r="D22" s="69"/>
      <c r="E22" s="17">
        <f>E23</f>
        <v>53353900</v>
      </c>
    </row>
    <row r="23" spans="1:5" ht="28.95" customHeight="1" thickBot="1" x14ac:dyDescent="0.35">
      <c r="A23" s="15">
        <v>9900000000</v>
      </c>
      <c r="B23" s="70" t="s">
        <v>12</v>
      </c>
      <c r="C23" s="71"/>
      <c r="D23" s="72"/>
      <c r="E23" s="18">
        <v>53353900</v>
      </c>
    </row>
    <row r="24" spans="1:5" ht="258.60000000000002" customHeight="1" thickBot="1" x14ac:dyDescent="0.35">
      <c r="A24" s="19">
        <v>41050400</v>
      </c>
      <c r="B24" s="61" t="s">
        <v>15</v>
      </c>
      <c r="C24" s="62"/>
      <c r="D24" s="63"/>
      <c r="E24" s="20">
        <f>E25</f>
        <v>4116908.57</v>
      </c>
    </row>
    <row r="25" spans="1:5" ht="28.95" customHeight="1" thickBot="1" x14ac:dyDescent="0.35">
      <c r="A25" s="21" t="s">
        <v>16</v>
      </c>
      <c r="B25" s="73" t="s">
        <v>17</v>
      </c>
      <c r="C25" s="74"/>
      <c r="D25" s="75"/>
      <c r="E25" s="18">
        <v>4116908.57</v>
      </c>
    </row>
    <row r="26" spans="1:5" ht="252" customHeight="1" thickBot="1" x14ac:dyDescent="0.35">
      <c r="A26" s="19">
        <v>41050600</v>
      </c>
      <c r="B26" s="61" t="s">
        <v>18</v>
      </c>
      <c r="C26" s="62"/>
      <c r="D26" s="63"/>
      <c r="E26" s="20">
        <f>E27</f>
        <v>3453479.87</v>
      </c>
    </row>
    <row r="27" spans="1:5" ht="28.95" customHeight="1" thickBot="1" x14ac:dyDescent="0.35">
      <c r="A27" s="21" t="s">
        <v>16</v>
      </c>
      <c r="B27" s="73" t="s">
        <v>17</v>
      </c>
      <c r="C27" s="74"/>
      <c r="D27" s="75"/>
      <c r="E27" s="18">
        <v>3453479.87</v>
      </c>
    </row>
    <row r="28" spans="1:5" ht="63" customHeight="1" thickBot="1" x14ac:dyDescent="0.35">
      <c r="A28" s="19">
        <v>41051200</v>
      </c>
      <c r="B28" s="76" t="s">
        <v>19</v>
      </c>
      <c r="C28" s="77"/>
      <c r="D28" s="78"/>
      <c r="E28" s="20">
        <f>E29</f>
        <v>91607</v>
      </c>
    </row>
    <row r="29" spans="1:5" ht="28.95" customHeight="1" thickBot="1" x14ac:dyDescent="0.35">
      <c r="A29" s="21" t="s">
        <v>16</v>
      </c>
      <c r="B29" s="73" t="s">
        <v>17</v>
      </c>
      <c r="C29" s="74"/>
      <c r="D29" s="75"/>
      <c r="E29" s="18">
        <f>55029+36578</f>
        <v>91607</v>
      </c>
    </row>
    <row r="30" spans="1:5" ht="63" customHeight="1" thickBot="1" x14ac:dyDescent="0.35">
      <c r="A30" s="19">
        <v>41051400</v>
      </c>
      <c r="B30" s="76" t="s">
        <v>20</v>
      </c>
      <c r="C30" s="77"/>
      <c r="D30" s="78"/>
      <c r="E30" s="20">
        <f>E31</f>
        <v>921961</v>
      </c>
    </row>
    <row r="31" spans="1:5" ht="28.95" customHeight="1" thickBot="1" x14ac:dyDescent="0.35">
      <c r="A31" s="21" t="s">
        <v>16</v>
      </c>
      <c r="B31" s="73" t="s">
        <v>17</v>
      </c>
      <c r="C31" s="74"/>
      <c r="D31" s="75"/>
      <c r="E31" s="18">
        <v>921961</v>
      </c>
    </row>
    <row r="32" spans="1:5" s="12" customFormat="1" ht="28.95" customHeight="1" thickBot="1" x14ac:dyDescent="0.35">
      <c r="A32" s="13">
        <v>41053900</v>
      </c>
      <c r="B32" s="67" t="s">
        <v>21</v>
      </c>
      <c r="C32" s="68"/>
      <c r="D32" s="69"/>
      <c r="E32" s="17">
        <f>E36+E33+E37+E39</f>
        <v>751351</v>
      </c>
    </row>
    <row r="33" spans="1:6" s="12" customFormat="1" ht="28.95" customHeight="1" thickBot="1" x14ac:dyDescent="0.35">
      <c r="A33" s="13"/>
      <c r="B33" s="79" t="s">
        <v>22</v>
      </c>
      <c r="C33" s="80"/>
      <c r="D33" s="81"/>
      <c r="E33" s="17">
        <f>E34</f>
        <v>600000</v>
      </c>
    </row>
    <row r="34" spans="1:6" ht="28.95" customHeight="1" thickBot="1" x14ac:dyDescent="0.35">
      <c r="A34" s="21" t="s">
        <v>16</v>
      </c>
      <c r="B34" s="70" t="s">
        <v>17</v>
      </c>
      <c r="C34" s="71"/>
      <c r="D34" s="72"/>
      <c r="E34" s="22">
        <v>600000</v>
      </c>
    </row>
    <row r="35" spans="1:6" s="12" customFormat="1" ht="47.25" customHeight="1" thickBot="1" x14ac:dyDescent="0.35">
      <c r="A35" s="23"/>
      <c r="B35" s="79" t="s">
        <v>23</v>
      </c>
      <c r="C35" s="80"/>
      <c r="D35" s="81"/>
      <c r="E35" s="17">
        <f>E36</f>
        <v>21351</v>
      </c>
    </row>
    <row r="36" spans="1:6" ht="28.95" customHeight="1" thickBot="1" x14ac:dyDescent="0.35">
      <c r="A36" s="24" t="s">
        <v>16</v>
      </c>
      <c r="B36" s="71" t="s">
        <v>17</v>
      </c>
      <c r="C36" s="71"/>
      <c r="D36" s="72"/>
      <c r="E36" s="25">
        <f>17127+4224</f>
        <v>21351</v>
      </c>
    </row>
    <row r="37" spans="1:6" ht="101.4" customHeight="1" thickBot="1" x14ac:dyDescent="0.35">
      <c r="A37" s="26"/>
      <c r="B37" s="80" t="s">
        <v>24</v>
      </c>
      <c r="C37" s="80"/>
      <c r="D37" s="81"/>
      <c r="E37" s="17">
        <f>E38</f>
        <v>73000</v>
      </c>
    </row>
    <row r="38" spans="1:6" ht="28.95" customHeight="1" thickBot="1" x14ac:dyDescent="0.35">
      <c r="A38" s="24" t="s">
        <v>25</v>
      </c>
      <c r="B38" s="71" t="s">
        <v>26</v>
      </c>
      <c r="C38" s="71"/>
      <c r="D38" s="72"/>
      <c r="E38" s="25">
        <v>73000</v>
      </c>
    </row>
    <row r="39" spans="1:6" ht="103.8" customHeight="1" thickBot="1" x14ac:dyDescent="0.35">
      <c r="A39" s="26"/>
      <c r="B39" s="80" t="s">
        <v>27</v>
      </c>
      <c r="C39" s="80"/>
      <c r="D39" s="81"/>
      <c r="E39" s="27">
        <f>E40</f>
        <v>57000</v>
      </c>
    </row>
    <row r="40" spans="1:6" ht="28.95" customHeight="1" thickBot="1" x14ac:dyDescent="0.35">
      <c r="A40" s="24" t="s">
        <v>25</v>
      </c>
      <c r="B40" s="71" t="s">
        <v>26</v>
      </c>
      <c r="C40" s="71"/>
      <c r="D40" s="72"/>
      <c r="E40" s="28">
        <v>57000</v>
      </c>
    </row>
    <row r="41" spans="1:6" s="12" customFormat="1" ht="24" customHeight="1" thickBot="1" x14ac:dyDescent="0.35">
      <c r="A41" s="85" t="s">
        <v>28</v>
      </c>
      <c r="B41" s="86"/>
      <c r="C41" s="86"/>
      <c r="D41" s="86"/>
      <c r="E41" s="87"/>
    </row>
    <row r="42" spans="1:6" s="12" customFormat="1" ht="49.8" customHeight="1" thickBot="1" x14ac:dyDescent="0.35">
      <c r="A42" s="13">
        <v>41051100</v>
      </c>
      <c r="B42" s="67" t="s">
        <v>29</v>
      </c>
      <c r="C42" s="68"/>
      <c r="D42" s="69"/>
      <c r="E42" s="17">
        <f>E46+E43</f>
        <v>2717399</v>
      </c>
    </row>
    <row r="43" spans="1:6" s="12" customFormat="1" ht="24" customHeight="1" thickBot="1" x14ac:dyDescent="0.35">
      <c r="A43" s="13"/>
      <c r="B43" s="79" t="s">
        <v>30</v>
      </c>
      <c r="C43" s="80"/>
      <c r="D43" s="81"/>
      <c r="E43" s="17">
        <f>E44</f>
        <v>282629</v>
      </c>
    </row>
    <row r="44" spans="1:6" s="12" customFormat="1" ht="27" customHeight="1" thickBot="1" x14ac:dyDescent="0.35">
      <c r="A44" s="21" t="s">
        <v>16</v>
      </c>
      <c r="B44" s="70" t="s">
        <v>31</v>
      </c>
      <c r="C44" s="71"/>
      <c r="D44" s="72"/>
      <c r="E44" s="22">
        <v>282629</v>
      </c>
    </row>
    <row r="45" spans="1:6" s="12" customFormat="1" ht="46.8" customHeight="1" thickBot="1" x14ac:dyDescent="0.35">
      <c r="A45" s="13"/>
      <c r="B45" s="79" t="s">
        <v>32</v>
      </c>
      <c r="C45" s="80"/>
      <c r="D45" s="81"/>
      <c r="E45" s="17">
        <f>E46</f>
        <v>2434770</v>
      </c>
    </row>
    <row r="46" spans="1:6" s="12" customFormat="1" ht="27" customHeight="1" thickBot="1" x14ac:dyDescent="0.35">
      <c r="A46" s="21" t="s">
        <v>16</v>
      </c>
      <c r="B46" s="70" t="s">
        <v>31</v>
      </c>
      <c r="C46" s="71"/>
      <c r="D46" s="72"/>
      <c r="E46" s="22">
        <v>2434770</v>
      </c>
    </row>
    <row r="47" spans="1:6" ht="12" customHeight="1" thickBot="1" x14ac:dyDescent="0.35">
      <c r="A47" s="29"/>
      <c r="B47" s="82"/>
      <c r="C47" s="83"/>
      <c r="D47" s="84"/>
      <c r="E47" s="30"/>
    </row>
    <row r="48" spans="1:6" s="12" customFormat="1" ht="26.4" customHeight="1" thickBot="1" x14ac:dyDescent="0.35">
      <c r="A48" s="13" t="s">
        <v>33</v>
      </c>
      <c r="B48" s="64" t="s">
        <v>34</v>
      </c>
      <c r="C48" s="65"/>
      <c r="D48" s="66"/>
      <c r="E48" s="17">
        <f>SUM(E49:E50)</f>
        <v>65573806.439999998</v>
      </c>
      <c r="F48" s="31"/>
    </row>
    <row r="49" spans="1:6" ht="26.4" customHeight="1" thickBot="1" x14ac:dyDescent="0.35">
      <c r="A49" s="15" t="s">
        <v>33</v>
      </c>
      <c r="B49" s="82" t="s">
        <v>35</v>
      </c>
      <c r="C49" s="83"/>
      <c r="D49" s="84"/>
      <c r="E49" s="32">
        <f>E22+E32+E28+E24+E26+E30+E20</f>
        <v>62856407.439999998</v>
      </c>
      <c r="F49" s="31"/>
    </row>
    <row r="50" spans="1:6" ht="26.4" customHeight="1" thickBot="1" x14ac:dyDescent="0.35">
      <c r="A50" s="15" t="s">
        <v>33</v>
      </c>
      <c r="B50" s="82" t="s">
        <v>36</v>
      </c>
      <c r="C50" s="83"/>
      <c r="D50" s="84"/>
      <c r="E50" s="22">
        <f>E42</f>
        <v>2717399</v>
      </c>
      <c r="F50" s="31"/>
    </row>
    <row r="51" spans="1:6" ht="35.25" customHeight="1" x14ac:dyDescent="0.3">
      <c r="A51" s="88" t="s">
        <v>37</v>
      </c>
      <c r="B51" s="88"/>
      <c r="C51" s="88"/>
      <c r="D51" s="88"/>
      <c r="E51" s="88"/>
    </row>
    <row r="52" spans="1:6" ht="16.2" thickBot="1" x14ac:dyDescent="0.35">
      <c r="A52" s="8"/>
      <c r="B52" s="8"/>
      <c r="C52" s="8"/>
      <c r="D52" s="8"/>
      <c r="E52" s="9" t="s">
        <v>38</v>
      </c>
    </row>
    <row r="53" spans="1:6" ht="94.95" customHeight="1" thickBot="1" x14ac:dyDescent="0.35">
      <c r="A53" s="10" t="s">
        <v>39</v>
      </c>
      <c r="B53" s="10" t="s">
        <v>40</v>
      </c>
      <c r="C53" s="55" t="s">
        <v>41</v>
      </c>
      <c r="D53" s="57"/>
      <c r="E53" s="11" t="s">
        <v>9</v>
      </c>
    </row>
    <row r="54" spans="1:6" ht="16.2" thickBot="1" x14ac:dyDescent="0.35">
      <c r="A54" s="33">
        <v>1</v>
      </c>
      <c r="B54" s="34">
        <v>2</v>
      </c>
      <c r="C54" s="55">
        <v>3</v>
      </c>
      <c r="D54" s="57"/>
      <c r="E54" s="35">
        <v>4</v>
      </c>
    </row>
    <row r="55" spans="1:6" s="12" customFormat="1" ht="28.2" customHeight="1" thickBot="1" x14ac:dyDescent="0.35">
      <c r="A55" s="64" t="s">
        <v>42</v>
      </c>
      <c r="B55" s="65"/>
      <c r="C55" s="65"/>
      <c r="D55" s="65"/>
      <c r="E55" s="66"/>
    </row>
    <row r="56" spans="1:6" s="12" customFormat="1" ht="28.2" customHeight="1" thickBot="1" x14ac:dyDescent="0.35">
      <c r="A56" s="36" t="s">
        <v>43</v>
      </c>
      <c r="B56" s="37">
        <v>9150</v>
      </c>
      <c r="C56" s="67" t="s">
        <v>44</v>
      </c>
      <c r="D56" s="69"/>
      <c r="E56" s="38">
        <f>E57+E59</f>
        <v>227000</v>
      </c>
    </row>
    <row r="57" spans="1:6" s="12" customFormat="1" ht="45" customHeight="1" thickBot="1" x14ac:dyDescent="0.35">
      <c r="A57" s="36"/>
      <c r="B57" s="37"/>
      <c r="C57" s="89" t="s">
        <v>45</v>
      </c>
      <c r="D57" s="90"/>
      <c r="E57" s="38">
        <f>E58</f>
        <v>127000</v>
      </c>
    </row>
    <row r="58" spans="1:6" s="12" customFormat="1" ht="28.2" customHeight="1" thickBot="1" x14ac:dyDescent="0.35">
      <c r="A58" s="21" t="s">
        <v>46</v>
      </c>
      <c r="B58" s="39"/>
      <c r="C58" s="70" t="s">
        <v>47</v>
      </c>
      <c r="D58" s="72"/>
      <c r="E58" s="40">
        <v>127000</v>
      </c>
    </row>
    <row r="59" spans="1:6" s="44" customFormat="1" ht="42.6" customHeight="1" thickBot="1" x14ac:dyDescent="0.35">
      <c r="A59" s="41"/>
      <c r="B59" s="42"/>
      <c r="C59" s="91" t="s">
        <v>48</v>
      </c>
      <c r="D59" s="92"/>
      <c r="E59" s="43">
        <f>E60</f>
        <v>100000</v>
      </c>
    </row>
    <row r="60" spans="1:6" s="12" customFormat="1" ht="28.95" customHeight="1" thickBot="1" x14ac:dyDescent="0.35">
      <c r="A60" s="21" t="s">
        <v>46</v>
      </c>
      <c r="B60" s="39"/>
      <c r="C60" s="70" t="s">
        <v>47</v>
      </c>
      <c r="D60" s="72"/>
      <c r="E60" s="40">
        <v>100000</v>
      </c>
    </row>
    <row r="61" spans="1:6" s="12" customFormat="1" ht="28.95" customHeight="1" thickBot="1" x14ac:dyDescent="0.35">
      <c r="A61" s="36" t="s">
        <v>49</v>
      </c>
      <c r="B61" s="37">
        <v>9770</v>
      </c>
      <c r="C61" s="67" t="s">
        <v>50</v>
      </c>
      <c r="D61" s="69"/>
      <c r="E61" s="38">
        <f>E62+E68+E70+E64+E66</f>
        <v>3890200</v>
      </c>
    </row>
    <row r="62" spans="1:6" s="12" customFormat="1" ht="92.4" customHeight="1" thickBot="1" x14ac:dyDescent="0.35">
      <c r="A62" s="36"/>
      <c r="B62" s="37"/>
      <c r="C62" s="79" t="s">
        <v>51</v>
      </c>
      <c r="D62" s="81"/>
      <c r="E62" s="38">
        <f>E63</f>
        <v>55200</v>
      </c>
    </row>
    <row r="63" spans="1:6" ht="21.6" customHeight="1" thickBot="1" x14ac:dyDescent="0.35">
      <c r="A63" s="21" t="s">
        <v>16</v>
      </c>
      <c r="B63" s="39"/>
      <c r="C63" s="70" t="s">
        <v>52</v>
      </c>
      <c r="D63" s="72"/>
      <c r="E63" s="40">
        <v>55200</v>
      </c>
    </row>
    <row r="64" spans="1:6" s="12" customFormat="1" ht="73.8" customHeight="1" thickBot="1" x14ac:dyDescent="0.35">
      <c r="A64" s="36"/>
      <c r="B64" s="37"/>
      <c r="C64" s="93" t="s">
        <v>53</v>
      </c>
      <c r="D64" s="94"/>
      <c r="E64" s="38">
        <f>E65</f>
        <v>185800</v>
      </c>
    </row>
    <row r="65" spans="1:5" ht="19.95" customHeight="1" thickBot="1" x14ac:dyDescent="0.35">
      <c r="A65" s="21" t="s">
        <v>16</v>
      </c>
      <c r="B65" s="39"/>
      <c r="C65" s="70" t="s">
        <v>52</v>
      </c>
      <c r="D65" s="72"/>
      <c r="E65" s="40">
        <v>185800</v>
      </c>
    </row>
    <row r="66" spans="1:5" ht="66.599999999999994" customHeight="1" thickBot="1" x14ac:dyDescent="0.35">
      <c r="A66" s="21"/>
      <c r="B66" s="39"/>
      <c r="C66" s="79" t="s">
        <v>54</v>
      </c>
      <c r="D66" s="81"/>
      <c r="E66" s="43">
        <f>E67</f>
        <v>56400</v>
      </c>
    </row>
    <row r="67" spans="1:5" ht="21.6" customHeight="1" thickBot="1" x14ac:dyDescent="0.35">
      <c r="A67" s="21" t="s">
        <v>46</v>
      </c>
      <c r="B67" s="39"/>
      <c r="C67" s="70" t="s">
        <v>47</v>
      </c>
      <c r="D67" s="72"/>
      <c r="E67" s="40">
        <f>56400</f>
        <v>56400</v>
      </c>
    </row>
    <row r="68" spans="1:5" ht="51" customHeight="1" thickBot="1" x14ac:dyDescent="0.35">
      <c r="A68" s="36"/>
      <c r="B68" s="37"/>
      <c r="C68" s="79" t="s">
        <v>55</v>
      </c>
      <c r="D68" s="81"/>
      <c r="E68" s="38">
        <f>E69</f>
        <v>3250000</v>
      </c>
    </row>
    <row r="69" spans="1:5" ht="22.95" customHeight="1" thickBot="1" x14ac:dyDescent="0.35">
      <c r="A69" s="21" t="s">
        <v>56</v>
      </c>
      <c r="B69" s="39"/>
      <c r="C69" s="70" t="s">
        <v>57</v>
      </c>
      <c r="D69" s="72"/>
      <c r="E69" s="40">
        <f>2250000+1000000</f>
        <v>3250000</v>
      </c>
    </row>
    <row r="70" spans="1:5" ht="49.2" customHeight="1" thickBot="1" x14ac:dyDescent="0.35">
      <c r="A70" s="21"/>
      <c r="B70" s="39"/>
      <c r="C70" s="79" t="s">
        <v>58</v>
      </c>
      <c r="D70" s="81"/>
      <c r="E70" s="38">
        <f>E71</f>
        <v>342800</v>
      </c>
    </row>
    <row r="71" spans="1:5" ht="21.6" customHeight="1" thickBot="1" x14ac:dyDescent="0.35">
      <c r="A71" s="21" t="s">
        <v>56</v>
      </c>
      <c r="B71" s="39"/>
      <c r="C71" s="70" t="s">
        <v>57</v>
      </c>
      <c r="D71" s="72"/>
      <c r="E71" s="40">
        <v>342800</v>
      </c>
    </row>
    <row r="72" spans="1:5" ht="57" customHeight="1" thickBot="1" x14ac:dyDescent="0.35">
      <c r="A72" s="36" t="s">
        <v>59</v>
      </c>
      <c r="B72" s="37">
        <v>9800</v>
      </c>
      <c r="C72" s="95" t="s">
        <v>60</v>
      </c>
      <c r="D72" s="96"/>
      <c r="E72" s="38">
        <f>E79+E73+E75+E77</f>
        <v>1275000</v>
      </c>
    </row>
    <row r="73" spans="1:5" ht="90.6" customHeight="1" thickBot="1" x14ac:dyDescent="0.35">
      <c r="A73" s="36"/>
      <c r="B73" s="37"/>
      <c r="C73" s="79" t="s">
        <v>61</v>
      </c>
      <c r="D73" s="81"/>
      <c r="E73" s="45">
        <f>E74</f>
        <v>200000</v>
      </c>
    </row>
    <row r="74" spans="1:5" ht="28.95" customHeight="1" thickBot="1" x14ac:dyDescent="0.35">
      <c r="A74" s="21" t="s">
        <v>62</v>
      </c>
      <c r="B74" s="39"/>
      <c r="C74" s="70" t="s">
        <v>12</v>
      </c>
      <c r="D74" s="72"/>
      <c r="E74" s="46">
        <v>200000</v>
      </c>
    </row>
    <row r="75" spans="1:5" ht="74.400000000000006" customHeight="1" thickBot="1" x14ac:dyDescent="0.35">
      <c r="A75" s="36"/>
      <c r="B75" s="37"/>
      <c r="C75" s="93" t="s">
        <v>63</v>
      </c>
      <c r="D75" s="94"/>
      <c r="E75" s="45">
        <f>E76</f>
        <v>400000</v>
      </c>
    </row>
    <row r="76" spans="1:5" ht="28.95" customHeight="1" thickBot="1" x14ac:dyDescent="0.35">
      <c r="A76" s="21" t="s">
        <v>62</v>
      </c>
      <c r="B76" s="39"/>
      <c r="C76" s="70" t="s">
        <v>12</v>
      </c>
      <c r="D76" s="72"/>
      <c r="E76" s="46">
        <v>400000</v>
      </c>
    </row>
    <row r="77" spans="1:5" ht="71.400000000000006" customHeight="1" thickBot="1" x14ac:dyDescent="0.35">
      <c r="A77" s="36"/>
      <c r="B77" s="37"/>
      <c r="C77" s="93" t="s">
        <v>64</v>
      </c>
      <c r="D77" s="94"/>
      <c r="E77" s="45">
        <f>E78</f>
        <v>500000</v>
      </c>
    </row>
    <row r="78" spans="1:5" ht="28.95" customHeight="1" thickBot="1" x14ac:dyDescent="0.35">
      <c r="A78" s="21" t="s">
        <v>62</v>
      </c>
      <c r="B78" s="39"/>
      <c r="C78" s="70" t="s">
        <v>12</v>
      </c>
      <c r="D78" s="72"/>
      <c r="E78" s="46">
        <v>500000</v>
      </c>
    </row>
    <row r="79" spans="1:5" ht="77.400000000000006" customHeight="1" thickBot="1" x14ac:dyDescent="0.35">
      <c r="A79" s="36"/>
      <c r="B79" s="37"/>
      <c r="C79" s="93" t="s">
        <v>65</v>
      </c>
      <c r="D79" s="94"/>
      <c r="E79" s="45">
        <f>E80</f>
        <v>175000</v>
      </c>
    </row>
    <row r="80" spans="1:5" ht="28.95" customHeight="1" thickBot="1" x14ac:dyDescent="0.35">
      <c r="A80" s="21" t="s">
        <v>62</v>
      </c>
      <c r="B80" s="39"/>
      <c r="C80" s="70" t="s">
        <v>12</v>
      </c>
      <c r="D80" s="72"/>
      <c r="E80" s="46">
        <v>175000</v>
      </c>
    </row>
    <row r="81" spans="1:6" s="12" customFormat="1" ht="37.5" customHeight="1" thickBot="1" x14ac:dyDescent="0.35">
      <c r="A81" s="64" t="s">
        <v>66</v>
      </c>
      <c r="B81" s="65"/>
      <c r="C81" s="65"/>
      <c r="D81" s="65"/>
      <c r="E81" s="66"/>
    </row>
    <row r="82" spans="1:6" s="12" customFormat="1" ht="37.5" customHeight="1" thickBot="1" x14ac:dyDescent="0.35">
      <c r="A82" s="36" t="s">
        <v>49</v>
      </c>
      <c r="B82" s="37">
        <v>9770</v>
      </c>
      <c r="C82" s="67" t="s">
        <v>50</v>
      </c>
      <c r="D82" s="69"/>
      <c r="E82" s="47">
        <f>E83</f>
        <v>278800</v>
      </c>
    </row>
    <row r="83" spans="1:6" s="12" customFormat="1" ht="72" customHeight="1" thickBot="1" x14ac:dyDescent="0.35">
      <c r="A83" s="36"/>
      <c r="B83" s="37"/>
      <c r="C83" s="93" t="s">
        <v>53</v>
      </c>
      <c r="D83" s="94"/>
      <c r="E83" s="38">
        <f>E84</f>
        <v>278800</v>
      </c>
    </row>
    <row r="84" spans="1:6" ht="28.95" customHeight="1" thickBot="1" x14ac:dyDescent="0.35">
      <c r="A84" s="21" t="s">
        <v>16</v>
      </c>
      <c r="B84" s="39"/>
      <c r="C84" s="70" t="s">
        <v>52</v>
      </c>
      <c r="D84" s="72"/>
      <c r="E84" s="40">
        <v>278800</v>
      </c>
    </row>
    <row r="85" spans="1:6" ht="66" customHeight="1" thickBot="1" x14ac:dyDescent="0.35">
      <c r="A85" s="36" t="s">
        <v>59</v>
      </c>
      <c r="B85" s="37">
        <v>9800</v>
      </c>
      <c r="C85" s="95" t="s">
        <v>60</v>
      </c>
      <c r="D85" s="96"/>
      <c r="E85" s="38">
        <f>E86+E90+E88</f>
        <v>2404879</v>
      </c>
    </row>
    <row r="86" spans="1:6" ht="85.95" customHeight="1" thickBot="1" x14ac:dyDescent="0.35">
      <c r="A86" s="36"/>
      <c r="B86" s="37"/>
      <c r="C86" s="79" t="s">
        <v>67</v>
      </c>
      <c r="D86" s="81"/>
      <c r="E86" s="45">
        <f>E87</f>
        <v>1788879</v>
      </c>
    </row>
    <row r="87" spans="1:6" ht="30" customHeight="1" thickBot="1" x14ac:dyDescent="0.35">
      <c r="A87" s="21" t="s">
        <v>62</v>
      </c>
      <c r="B87" s="39"/>
      <c r="C87" s="70" t="s">
        <v>12</v>
      </c>
      <c r="D87" s="72"/>
      <c r="E87" s="46">
        <f>100000+400000+1288879</f>
        <v>1788879</v>
      </c>
    </row>
    <row r="88" spans="1:6" ht="67.8" customHeight="1" thickBot="1" x14ac:dyDescent="0.35">
      <c r="A88" s="36"/>
      <c r="B88" s="37"/>
      <c r="C88" s="93" t="s">
        <v>65</v>
      </c>
      <c r="D88" s="94"/>
      <c r="E88" s="45">
        <f>E89</f>
        <v>100000</v>
      </c>
    </row>
    <row r="89" spans="1:6" ht="30" customHeight="1" thickBot="1" x14ac:dyDescent="0.35">
      <c r="A89" s="21" t="s">
        <v>62</v>
      </c>
      <c r="B89" s="39"/>
      <c r="C89" s="70" t="s">
        <v>12</v>
      </c>
      <c r="D89" s="72"/>
      <c r="E89" s="46">
        <v>100000</v>
      </c>
    </row>
    <row r="90" spans="1:6" ht="48.6" customHeight="1" thickBot="1" x14ac:dyDescent="0.35">
      <c r="A90" s="36"/>
      <c r="B90" s="37"/>
      <c r="C90" s="93" t="s">
        <v>68</v>
      </c>
      <c r="D90" s="94"/>
      <c r="E90" s="45">
        <f>E91</f>
        <v>516000</v>
      </c>
    </row>
    <row r="91" spans="1:6" ht="30" customHeight="1" thickBot="1" x14ac:dyDescent="0.35">
      <c r="A91" s="21" t="s">
        <v>62</v>
      </c>
      <c r="B91" s="39"/>
      <c r="C91" s="70" t="s">
        <v>12</v>
      </c>
      <c r="D91" s="72"/>
      <c r="E91" s="46">
        <v>516000</v>
      </c>
    </row>
    <row r="92" spans="1:6" ht="13.95" customHeight="1" thickBot="1" x14ac:dyDescent="0.35">
      <c r="A92" s="15"/>
      <c r="B92" s="39"/>
      <c r="C92" s="48"/>
      <c r="D92" s="49"/>
      <c r="E92" s="40"/>
    </row>
    <row r="93" spans="1:6" s="12" customFormat="1" ht="26.4" customHeight="1" thickBot="1" x14ac:dyDescent="0.35">
      <c r="A93" s="50" t="s">
        <v>33</v>
      </c>
      <c r="B93" s="51" t="s">
        <v>33</v>
      </c>
      <c r="C93" s="64" t="s">
        <v>34</v>
      </c>
      <c r="D93" s="66"/>
      <c r="E93" s="38">
        <f>E94+E95</f>
        <v>8075879</v>
      </c>
      <c r="F93" s="31"/>
    </row>
    <row r="94" spans="1:6" ht="25.95" customHeight="1" thickBot="1" x14ac:dyDescent="0.35">
      <c r="A94" s="33" t="s">
        <v>33</v>
      </c>
      <c r="B94" s="34" t="s">
        <v>33</v>
      </c>
      <c r="C94" s="82" t="s">
        <v>35</v>
      </c>
      <c r="D94" s="84"/>
      <c r="E94" s="40">
        <f>E56+E61+E72</f>
        <v>5392200</v>
      </c>
      <c r="F94" s="31"/>
    </row>
    <row r="95" spans="1:6" ht="25.2" customHeight="1" thickBot="1" x14ac:dyDescent="0.35">
      <c r="A95" s="33" t="s">
        <v>33</v>
      </c>
      <c r="B95" s="34" t="s">
        <v>33</v>
      </c>
      <c r="C95" s="82" t="s">
        <v>36</v>
      </c>
      <c r="D95" s="84"/>
      <c r="E95" s="40">
        <f>E85+E82</f>
        <v>2683679</v>
      </c>
      <c r="F95" s="31"/>
    </row>
    <row r="96" spans="1:6" ht="18" x14ac:dyDescent="0.3">
      <c r="A96" s="52"/>
      <c r="B96" s="52"/>
    </row>
    <row r="97" spans="1:5" ht="80.25" customHeight="1" x14ac:dyDescent="0.3"/>
    <row r="99" spans="1:5" ht="18" x14ac:dyDescent="0.35">
      <c r="A99" s="53" t="s">
        <v>69</v>
      </c>
      <c r="B99" s="54"/>
      <c r="C99" s="54"/>
      <c r="D99" s="97" t="s">
        <v>70</v>
      </c>
      <c r="E99" s="97"/>
    </row>
    <row r="103" spans="1:5" ht="54" customHeight="1" x14ac:dyDescent="0.3">
      <c r="A103" s="98"/>
      <c r="B103" s="98"/>
      <c r="C103" s="98"/>
      <c r="D103" s="98"/>
      <c r="E103" s="98"/>
    </row>
  </sheetData>
  <mergeCells count="87">
    <mergeCell ref="C95:D95"/>
    <mergeCell ref="D99:E99"/>
    <mergeCell ref="A103:E103"/>
    <mergeCell ref="C88:D88"/>
    <mergeCell ref="C89:D89"/>
    <mergeCell ref="C90:D90"/>
    <mergeCell ref="C91:D91"/>
    <mergeCell ref="C93:D93"/>
    <mergeCell ref="C94:D94"/>
    <mergeCell ref="C87:D87"/>
    <mergeCell ref="C76:D76"/>
    <mergeCell ref="C77:D77"/>
    <mergeCell ref="C78:D78"/>
    <mergeCell ref="C79:D79"/>
    <mergeCell ref="C80:D80"/>
    <mergeCell ref="A81:E81"/>
    <mergeCell ref="C82:D82"/>
    <mergeCell ref="C83:D83"/>
    <mergeCell ref="C84:D84"/>
    <mergeCell ref="C85:D85"/>
    <mergeCell ref="C86:D86"/>
    <mergeCell ref="C75:D75"/>
    <mergeCell ref="C64:D64"/>
    <mergeCell ref="C65:D65"/>
    <mergeCell ref="C66:D66"/>
    <mergeCell ref="C67:D67"/>
    <mergeCell ref="C68:D68"/>
    <mergeCell ref="C69:D69"/>
    <mergeCell ref="C70:D70"/>
    <mergeCell ref="C71:D71"/>
    <mergeCell ref="C72:D72"/>
    <mergeCell ref="C73:D73"/>
    <mergeCell ref="C74:D74"/>
    <mergeCell ref="C63:D63"/>
    <mergeCell ref="A51:E51"/>
    <mergeCell ref="C53:D53"/>
    <mergeCell ref="C54:D54"/>
    <mergeCell ref="A55:E55"/>
    <mergeCell ref="C56:D56"/>
    <mergeCell ref="C57:D57"/>
    <mergeCell ref="C58:D58"/>
    <mergeCell ref="C59:D59"/>
    <mergeCell ref="C60:D60"/>
    <mergeCell ref="C61:D61"/>
    <mergeCell ref="C62:D62"/>
    <mergeCell ref="B50:D50"/>
    <mergeCell ref="B39:D39"/>
    <mergeCell ref="B40:D40"/>
    <mergeCell ref="A41:E41"/>
    <mergeCell ref="B42:D42"/>
    <mergeCell ref="B43:D43"/>
    <mergeCell ref="B44:D44"/>
    <mergeCell ref="B45:D45"/>
    <mergeCell ref="B46:D46"/>
    <mergeCell ref="B47:D47"/>
    <mergeCell ref="B48:D48"/>
    <mergeCell ref="B49:D49"/>
    <mergeCell ref="B38:D38"/>
    <mergeCell ref="B27:D27"/>
    <mergeCell ref="B28:D28"/>
    <mergeCell ref="B29:D29"/>
    <mergeCell ref="B30:D30"/>
    <mergeCell ref="B31:D31"/>
    <mergeCell ref="B32:D32"/>
    <mergeCell ref="B33:D33"/>
    <mergeCell ref="B34:D34"/>
    <mergeCell ref="B35:D35"/>
    <mergeCell ref="B36:D36"/>
    <mergeCell ref="B37:D37"/>
    <mergeCell ref="B26:D26"/>
    <mergeCell ref="A15:E15"/>
    <mergeCell ref="B16:D16"/>
    <mergeCell ref="B17:D17"/>
    <mergeCell ref="B18:D18"/>
    <mergeCell ref="B19:D19"/>
    <mergeCell ref="B20:D20"/>
    <mergeCell ref="B21:D21"/>
    <mergeCell ref="B22:D22"/>
    <mergeCell ref="B23:D23"/>
    <mergeCell ref="B24:D24"/>
    <mergeCell ref="B25:D25"/>
    <mergeCell ref="B14:D14"/>
    <mergeCell ref="A6:E6"/>
    <mergeCell ref="A7:E7"/>
    <mergeCell ref="A8:E8"/>
    <mergeCell ref="A10:E10"/>
    <mergeCell ref="B13:D13"/>
  </mergeCells>
  <pageMargins left="1.1811023622047245" right="0.39370078740157483" top="0.78740157480314965" bottom="0.78740157480314965" header="0" footer="0"/>
  <pageSetup paperSize="9" scale="66" orientation="portrait" verticalDpi="0" r:id="rId1"/>
  <headerFooter differentFirst="1">
    <oddHeader xml:space="preserve">&amp;C
&amp;P&amp;R
Продовження додатка 4
</oddHeader>
  </headerFooter>
  <rowBreaks count="2" manualBreakCount="2">
    <brk id="59" max="4" man="1"/>
    <brk id="80" max="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сесія 25.10 №9-50</vt:lpstr>
      <vt:lpstr>'сесія 25.10 №9-50'!Заголовки_для_друку</vt:lpstr>
      <vt:lpstr>'сесія 25.10 №9-50'!Область_друку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2024-10-25T11:16:33Z</cp:lastPrinted>
  <dcterms:created xsi:type="dcterms:W3CDTF">2024-10-24T12:18:52Z</dcterms:created>
  <dcterms:modified xsi:type="dcterms:W3CDTF">2024-10-25T11:42:23Z</dcterms:modified>
</cp:coreProperties>
</file>