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ПІЩАНКА\2019 рік\Звіти по доходам і видаткам\Звіт за І кв. 2019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Лист1!$H$91:$H$92</definedName>
    <definedName name="_xlnm.Print_Titles" localSheetId="0">Лист1!$A:$C,Лист1!$6:$7</definedName>
    <definedName name="_xlnm.Print_Area" localSheetId="0">Лист1!$B$2:$L$99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G95" i="1"/>
  <c r="H95" i="1"/>
  <c r="E96" i="1"/>
  <c r="F96" i="1"/>
  <c r="D96" i="1"/>
  <c r="D95" i="1"/>
  <c r="E72" i="1"/>
  <c r="F72" i="1"/>
  <c r="G72" i="1"/>
  <c r="D72" i="1"/>
  <c r="E69" i="1"/>
  <c r="F69" i="1"/>
  <c r="G69" i="1"/>
  <c r="H69" i="1"/>
  <c r="D69" i="1"/>
  <c r="H65" i="1"/>
  <c r="K74" i="1"/>
  <c r="H72" i="1"/>
  <c r="E67" i="1"/>
  <c r="F67" i="1"/>
  <c r="G67" i="1"/>
  <c r="H67" i="1"/>
  <c r="D67" i="1"/>
  <c r="H58" i="1"/>
  <c r="J32" i="1"/>
  <c r="J33" i="1"/>
  <c r="K16" i="1"/>
  <c r="E75" i="1"/>
  <c r="F75" i="1"/>
  <c r="G75" i="1"/>
  <c r="H75" i="1"/>
  <c r="D75" i="1"/>
  <c r="H61" i="1" l="1"/>
  <c r="I64" i="1"/>
  <c r="K64" i="1"/>
  <c r="L64" i="1"/>
  <c r="K56" i="1"/>
  <c r="I56" i="1"/>
  <c r="K47" i="1"/>
  <c r="I47" i="1"/>
  <c r="H46" i="1"/>
  <c r="J28" i="1" l="1"/>
  <c r="J29" i="1"/>
  <c r="J31" i="1"/>
  <c r="J34" i="1"/>
  <c r="J36" i="1"/>
  <c r="J37" i="1"/>
  <c r="J38" i="1"/>
  <c r="J39" i="1"/>
  <c r="J44" i="1"/>
  <c r="J45" i="1"/>
  <c r="J48" i="1"/>
  <c r="J49" i="1"/>
  <c r="J50" i="1"/>
  <c r="J52" i="1"/>
  <c r="J54" i="1"/>
  <c r="J59" i="1"/>
  <c r="J62" i="1"/>
  <c r="J63" i="1"/>
  <c r="J66" i="1"/>
  <c r="J67" i="1"/>
  <c r="J68" i="1"/>
  <c r="J70" i="1"/>
  <c r="J71" i="1"/>
  <c r="J75" i="1"/>
  <c r="J76" i="1"/>
  <c r="J78" i="1"/>
  <c r="J91" i="1"/>
  <c r="J92" i="1"/>
  <c r="J27" i="1"/>
  <c r="J18" i="1"/>
  <c r="J19" i="1"/>
  <c r="J20" i="1"/>
  <c r="J21" i="1"/>
  <c r="J22" i="1"/>
  <c r="H23" i="1"/>
  <c r="J17" i="1"/>
  <c r="J10" i="1"/>
  <c r="J11" i="1"/>
  <c r="J12" i="1"/>
  <c r="J13" i="1"/>
  <c r="J14" i="1"/>
  <c r="J9" i="1"/>
  <c r="K77" i="1" l="1"/>
  <c r="K76" i="1"/>
  <c r="I77" i="1"/>
  <c r="I76" i="1"/>
  <c r="I75" i="1"/>
  <c r="G15" i="1" l="1"/>
  <c r="K15" i="1" l="1"/>
  <c r="J69" i="1"/>
  <c r="G58" i="1"/>
  <c r="J58" i="1" s="1"/>
  <c r="G23" i="1"/>
  <c r="I16" i="1"/>
  <c r="I15" i="1"/>
  <c r="H11" i="1"/>
  <c r="H10" i="1" s="1"/>
  <c r="F30" i="1"/>
  <c r="K73" i="1"/>
  <c r="K72" i="1"/>
  <c r="E40" i="1" l="1"/>
  <c r="F40" i="1"/>
  <c r="G40" i="1"/>
  <c r="K40" i="1" s="1"/>
  <c r="H40" i="1"/>
  <c r="D40" i="1"/>
  <c r="E35" i="1"/>
  <c r="F35" i="1"/>
  <c r="G35" i="1"/>
  <c r="H35" i="1"/>
  <c r="D35" i="1"/>
  <c r="E30" i="1"/>
  <c r="G30" i="1"/>
  <c r="J30" i="1" s="1"/>
  <c r="H30" i="1"/>
  <c r="D30" i="1"/>
  <c r="J35" i="1" l="1"/>
  <c r="L35" i="1"/>
  <c r="L30" i="1"/>
  <c r="K30" i="1"/>
  <c r="K35" i="1"/>
  <c r="I12" i="1" l="1"/>
  <c r="I13" i="1"/>
  <c r="I14" i="1"/>
  <c r="I19" i="1"/>
  <c r="I21" i="1"/>
  <c r="I24" i="1"/>
  <c r="I26" i="1"/>
  <c r="I27" i="1"/>
  <c r="I31" i="1"/>
  <c r="I32" i="1"/>
  <c r="I33" i="1"/>
  <c r="I34" i="1"/>
  <c r="I36" i="1"/>
  <c r="I37" i="1"/>
  <c r="I38" i="1"/>
  <c r="I39" i="1"/>
  <c r="I41" i="1"/>
  <c r="I42" i="1"/>
  <c r="I44" i="1"/>
  <c r="I45" i="1"/>
  <c r="I48" i="1"/>
  <c r="I49" i="1"/>
  <c r="I50" i="1"/>
  <c r="I54" i="1"/>
  <c r="I55" i="1"/>
  <c r="I59" i="1"/>
  <c r="I60" i="1"/>
  <c r="I62" i="1"/>
  <c r="I63" i="1"/>
  <c r="I68" i="1"/>
  <c r="I70" i="1"/>
  <c r="I71" i="1"/>
  <c r="I78" i="1"/>
  <c r="I85" i="1"/>
  <c r="I86" i="1"/>
  <c r="I87" i="1"/>
  <c r="I91" i="1"/>
  <c r="I92" i="1"/>
  <c r="E94" i="1"/>
  <c r="E93" i="1"/>
  <c r="H90" i="1"/>
  <c r="H89" i="1" s="1"/>
  <c r="H88" i="1" s="1"/>
  <c r="G90" i="1"/>
  <c r="F90" i="1"/>
  <c r="F89" i="1" s="1"/>
  <c r="F88" i="1" s="1"/>
  <c r="G89" i="1" l="1"/>
  <c r="J89" i="1" s="1"/>
  <c r="J90" i="1"/>
  <c r="I40" i="1"/>
  <c r="I35" i="1"/>
  <c r="I30" i="1"/>
  <c r="I89" i="1"/>
  <c r="G88" i="1"/>
  <c r="I90" i="1"/>
  <c r="L85" i="1"/>
  <c r="L89" i="1"/>
  <c r="L90" i="1"/>
  <c r="L91" i="1"/>
  <c r="L92" i="1"/>
  <c r="L12" i="1"/>
  <c r="L13" i="1"/>
  <c r="L14" i="1"/>
  <c r="L19" i="1"/>
  <c r="L27" i="1"/>
  <c r="L31" i="1"/>
  <c r="L32" i="1"/>
  <c r="L33" i="1"/>
  <c r="L34" i="1"/>
  <c r="L36" i="1"/>
  <c r="L37" i="1"/>
  <c r="L38" i="1"/>
  <c r="L39" i="1"/>
  <c r="L44" i="1"/>
  <c r="L45" i="1"/>
  <c r="L48" i="1"/>
  <c r="L49" i="1"/>
  <c r="L50" i="1"/>
  <c r="L54" i="1"/>
  <c r="L59" i="1"/>
  <c r="L62" i="1"/>
  <c r="L63" i="1"/>
  <c r="K12" i="1"/>
  <c r="K13" i="1"/>
  <c r="K14" i="1"/>
  <c r="K19" i="1"/>
  <c r="K21" i="1"/>
  <c r="K24" i="1"/>
  <c r="K26" i="1"/>
  <c r="K27" i="1"/>
  <c r="K31" i="1"/>
  <c r="K32" i="1"/>
  <c r="K33" i="1"/>
  <c r="K34" i="1"/>
  <c r="K36" i="1"/>
  <c r="K37" i="1"/>
  <c r="K38" i="1"/>
  <c r="K39" i="1"/>
  <c r="K41" i="1"/>
  <c r="K42" i="1"/>
  <c r="K44" i="1"/>
  <c r="K45" i="1"/>
  <c r="K48" i="1"/>
  <c r="K49" i="1"/>
  <c r="K50" i="1"/>
  <c r="K54" i="1"/>
  <c r="K55" i="1"/>
  <c r="K59" i="1"/>
  <c r="K60" i="1"/>
  <c r="K62" i="1"/>
  <c r="K63" i="1"/>
  <c r="K68" i="1"/>
  <c r="K70" i="1"/>
  <c r="K71" i="1"/>
  <c r="K78" i="1"/>
  <c r="K75" i="1" s="1"/>
  <c r="K85" i="1"/>
  <c r="K86" i="1"/>
  <c r="K87" i="1"/>
  <c r="K88" i="1"/>
  <c r="K89" i="1"/>
  <c r="K90" i="1"/>
  <c r="K91" i="1"/>
  <c r="K92" i="1"/>
  <c r="H84" i="1"/>
  <c r="G84" i="1"/>
  <c r="F84" i="1"/>
  <c r="F83" i="1" s="1"/>
  <c r="F82" i="1" s="1"/>
  <c r="F93" i="1" s="1"/>
  <c r="K69" i="1"/>
  <c r="K67" i="1"/>
  <c r="G65" i="1"/>
  <c r="J65" i="1" s="1"/>
  <c r="G61" i="1"/>
  <c r="H57" i="1"/>
  <c r="H53" i="1"/>
  <c r="G53" i="1"/>
  <c r="J53" i="1" s="1"/>
  <c r="H52" i="1"/>
  <c r="G46" i="1"/>
  <c r="H43" i="1"/>
  <c r="G43" i="1"/>
  <c r="J43" i="1" s="1"/>
  <c r="H29" i="1"/>
  <c r="I29" i="1"/>
  <c r="H25" i="1"/>
  <c r="F23" i="1"/>
  <c r="H22" i="1"/>
  <c r="H18" i="1"/>
  <c r="H17" i="1" s="1"/>
  <c r="K11" i="1"/>
  <c r="I46" i="1" l="1"/>
  <c r="J46" i="1"/>
  <c r="G57" i="1"/>
  <c r="J61" i="1"/>
  <c r="F94" i="1"/>
  <c r="I88" i="1"/>
  <c r="J88" i="1"/>
  <c r="H51" i="1"/>
  <c r="H79" i="1" s="1"/>
  <c r="H28" i="1"/>
  <c r="L88" i="1"/>
  <c r="H9" i="1"/>
  <c r="I61" i="1"/>
  <c r="I28" i="1"/>
  <c r="L10" i="1"/>
  <c r="L17" i="1"/>
  <c r="K18" i="1"/>
  <c r="K20" i="1"/>
  <c r="I84" i="1"/>
  <c r="I22" i="1"/>
  <c r="I25" i="1"/>
  <c r="I43" i="1"/>
  <c r="I52" i="1"/>
  <c r="I53" i="1"/>
  <c r="I58" i="1"/>
  <c r="K58" i="1"/>
  <c r="K53" i="1"/>
  <c r="K46" i="1"/>
  <c r="K29" i="1"/>
  <c r="K22" i="1"/>
  <c r="L53" i="1"/>
  <c r="L46" i="1"/>
  <c r="L28" i="1"/>
  <c r="L25" i="1"/>
  <c r="I17" i="1"/>
  <c r="I18" i="1"/>
  <c r="I20" i="1"/>
  <c r="I23" i="1"/>
  <c r="K28" i="1"/>
  <c r="L29" i="1"/>
  <c r="I65" i="1"/>
  <c r="I67" i="1"/>
  <c r="I69" i="1"/>
  <c r="L84" i="1"/>
  <c r="G83" i="1"/>
  <c r="K61" i="1"/>
  <c r="K52" i="1"/>
  <c r="K43" i="1"/>
  <c r="K25" i="1"/>
  <c r="K23" i="1"/>
  <c r="K17" i="1"/>
  <c r="L61" i="1"/>
  <c r="L58" i="1"/>
  <c r="L52" i="1"/>
  <c r="L43" i="1"/>
  <c r="L22" i="1"/>
  <c r="L18" i="1"/>
  <c r="K10" i="1"/>
  <c r="L11" i="1"/>
  <c r="K65" i="1"/>
  <c r="K66" i="1"/>
  <c r="H83" i="1"/>
  <c r="K84" i="1"/>
  <c r="G51" i="1" l="1"/>
  <c r="J57" i="1"/>
  <c r="K57" i="1"/>
  <c r="L57" i="1"/>
  <c r="I57" i="1"/>
  <c r="I66" i="1"/>
  <c r="I10" i="1"/>
  <c r="F79" i="1"/>
  <c r="G79" i="1"/>
  <c r="J79" i="1" s="1"/>
  <c r="I83" i="1"/>
  <c r="G82" i="1"/>
  <c r="I11" i="1"/>
  <c r="L79" i="1"/>
  <c r="H80" i="1"/>
  <c r="H96" i="1" s="1"/>
  <c r="L83" i="1"/>
  <c r="K83" i="1"/>
  <c r="H82" i="1"/>
  <c r="H93" i="1" s="1"/>
  <c r="L9" i="1"/>
  <c r="K9" i="1"/>
  <c r="J51" i="1" l="1"/>
  <c r="I51" i="1"/>
  <c r="K51" i="1"/>
  <c r="L51" i="1"/>
  <c r="I82" i="1"/>
  <c r="G93" i="1"/>
  <c r="I79" i="1"/>
  <c r="G80" i="1"/>
  <c r="F80" i="1"/>
  <c r="K79" i="1"/>
  <c r="I9" i="1"/>
  <c r="H94" i="1"/>
  <c r="L82" i="1"/>
  <c r="K82" i="1"/>
  <c r="J80" i="1" l="1"/>
  <c r="G96" i="1"/>
  <c r="I80" i="1"/>
  <c r="K93" i="1"/>
  <c r="J93" i="1"/>
  <c r="L80" i="1"/>
  <c r="I93" i="1"/>
  <c r="G94" i="1"/>
  <c r="K80" i="1"/>
  <c r="L93" i="1"/>
  <c r="J94" i="1" l="1"/>
  <c r="K95" i="1"/>
  <c r="J95" i="1"/>
  <c r="I95" i="1"/>
  <c r="L95" i="1"/>
  <c r="K94" i="1"/>
  <c r="I94" i="1"/>
  <c r="L94" i="1"/>
  <c r="L96" i="1" l="1"/>
  <c r="I96" i="1"/>
  <c r="K96" i="1"/>
  <c r="J96" i="1"/>
</calcChain>
</file>

<file path=xl/sharedStrings.xml><?xml version="1.0" encoding="utf-8"?>
<sst xmlns="http://schemas.openxmlformats.org/spreadsheetml/2006/main" count="108" uniqueCount="102">
  <si>
    <t>грн.</t>
  </si>
  <si>
    <t>ККД</t>
  </si>
  <si>
    <t>Доходи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</si>
  <si>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</si>
  <si>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</si>
  <si>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</si>
  <si>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</si>
  <si>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</si>
  <si>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</si>
  <si>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</si>
  <si>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</si>
  <si>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</si>
  <si>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</si>
  <si>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</si>
  <si>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</si>
  <si>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</si>
  <si>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</si>
  <si>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</si>
  <si>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</si>
  <si>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</si>
  <si>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</si>
  <si>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</si>
  <si>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</si>
  <si>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</si>
  <si>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</si>
  <si>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</si>
  <si>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</si>
  <si>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</si>
  <si>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</si>
  <si>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</si>
  <si>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</si>
  <si>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</si>
  <si>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</si>
  <si>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</si>
  <si>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</si>
  <si>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</si>
  <si>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</si>
  <si>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</si>
  <si>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</si>
  <si>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</si>
  <si>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</si>
  <si>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</si>
  <si>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</si>
  <si>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</si>
  <si>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</si>
  <si>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</si>
  <si>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</si>
  <si>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</si>
  <si>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</si>
  <si>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</si>
  <si>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</si>
  <si>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</si>
  <si>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</si>
  <si>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</si>
  <si>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</si>
  <si>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</si>
  <si>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</si>
  <si>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</si>
  <si>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</si>
  <si>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</si>
  <si>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</si>
  <si>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</si>
  <si>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ЗАГАЛЬНИЙ ФОНД</t>
  </si>
  <si>
    <t xml:space="preserve">СПЕЦІАЛЬНИЙ ФОНД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</si>
  <si>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</si>
  <si>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</si>
  <si>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</si>
  <si>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</si>
  <si>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</si>
  <si>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</si>
  <si>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</si>
  <si>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</si>
  <si>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</si>
  <si>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 xml:space="preserve"> Аналіз виконання плану по доходах Піщанської сільської ради</t>
  </si>
  <si>
    <t>Начальник фінансово-економічного відділу</t>
  </si>
  <si>
    <t xml:space="preserve"> Н.В. Шелєгова</t>
  </si>
  <si>
    <t>Податок на нерухоме майно, відмінне від земельної ділянки</t>
  </si>
  <si>
    <t>Туристичний збір  з фізичних осіб та  з юридичних осіб </t>
  </si>
  <si>
    <t>Всього без урахування трансферт по спеціальному фонду</t>
  </si>
  <si>
    <t>Всього по спеціальному фонду</t>
  </si>
  <si>
    <t>за січень-березень 2019 року</t>
  </si>
  <si>
    <t>Затверджено по бюджету з урахуванням змін за січень-березень 2019 року</t>
  </si>
  <si>
    <t>Виконано за січень-березень 2019 року на співставних умовах</t>
  </si>
  <si>
    <t>Виконано за січень-березень 2018 року на співставних умовах</t>
  </si>
  <si>
    <t>Затверджено по бюджету на  2019 рік</t>
  </si>
  <si>
    <t>Затверджено по бюджету з урахуванням змін на  2019 рік</t>
  </si>
  <si>
    <t>Відхилення до уточненого плану на січень-березень 2019 року</t>
  </si>
  <si>
    <t>Відхилення до факту                 січень-березень 2018 року</t>
  </si>
  <si>
    <t>Єдиний податок, нарахований до 1 січня 2011 року</t>
  </si>
  <si>
    <t xml:space="preserve"> 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</si>
  <si>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 Інші надходження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</si>
  <si>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</si>
  <si>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</si>
  <si>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</si>
  <si>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</si>
  <si>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</si>
  <si>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</si>
  <si>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Інші дотації з місцевого бюджету</t>
  </si>
  <si>
    <t>Всього без урахування трансфертів</t>
  </si>
  <si>
    <t xml:space="preserve">Транспортний податок </t>
  </si>
  <si>
    <t xml:space="preserve">Земельний податок та орендна плата 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</si>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</sst>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 ;\-#,##0.00\ 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43" fontId="10" fillId="0" borderId="2" xfId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3" fontId="12" fillId="0" borderId="2" xfId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5" fontId="10" fillId="0" borderId="2" xfId="1" applyNumberFormat="1" applyFont="1" applyBorder="1" applyAlignment="1">
      <alignment horizontal="right" vertical="center" wrapText="1"/>
    </xf>
    <xf numFmtId="165" fontId="9" fillId="0" borderId="2" xfId="1" applyNumberFormat="1" applyFont="1" applyBorder="1" applyAlignment="1">
      <alignment horizontal="right" vertical="center" wrapText="1"/>
    </xf>
    <xf numFmtId="43" fontId="13" fillId="0" borderId="2" xfId="1" applyFont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4" fontId="7" fillId="3" borderId="2" xfId="2" applyNumberFormat="1" applyFont="1" applyFill="1" applyBorder="1" applyAlignment="1">
      <alignment horizontal="right" vertical="center" wrapText="1"/>
    </xf>
    <xf numFmtId="164" fontId="7" fillId="3" borderId="2" xfId="2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4" fontId="7" fillId="0" borderId="0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43" fontId="10" fillId="4" borderId="1" xfId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43" fontId="10" fillId="4" borderId="2" xfId="1" applyFont="1" applyFill="1" applyBorder="1" applyAlignment="1">
      <alignment horizontal="right" vertical="center" wrapText="1"/>
    </xf>
    <xf numFmtId="43" fontId="14" fillId="2" borderId="2" xfId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workbookViewId="0">
      <pane xSplit="3" ySplit="7" topLeftCell="D71" activePane="bottomRight" state="frozen"/>
      <selection pane="topRight" activeCell="D1" sqref="D1"/>
      <selection pane="bottomLeft" activeCell="A7" sqref="A7"/>
      <selection pane="bottomRight" activeCell="N7" sqref="N7"/>
    </sheetView>
  </sheetViews>
  <sheetFormatPr defaultRowHeight="15" x14ac:dyDescent="0.25"/>
  <cols>
    <col min="1" max="1" width="0.140625" style="1" customWidth="1"/>
    <col min="2" max="2" width="11.5703125" style="1" customWidth="1"/>
    <col min="3" max="3" width="52.5703125" style="1" customWidth="1"/>
    <col min="4" max="4" width="16.42578125" style="24" customWidth="1"/>
    <col min="5" max="5" width="17" style="24" customWidth="1"/>
    <col min="6" max="6" width="15.85546875" style="24" customWidth="1"/>
    <col min="7" max="7" width="16.140625" style="24" customWidth="1"/>
    <col min="8" max="8" width="16.7109375" style="24" customWidth="1"/>
    <col min="9" max="9" width="14.7109375" style="24" customWidth="1"/>
    <col min="10" max="10" width="11" style="24" customWidth="1"/>
    <col min="11" max="11" width="16.42578125" style="24" customWidth="1"/>
    <col min="12" max="12" width="11.28515625" style="24" customWidth="1"/>
    <col min="13" max="13" width="20.85546875" style="1" customWidth="1"/>
    <col min="14" max="14" width="13.7109375" style="1" bestFit="1" customWidth="1"/>
    <col min="15" max="16384" width="9.140625" style="1"/>
  </cols>
  <sheetData>
    <row r="1" spans="1:13" x14ac:dyDescent="0.25">
      <c r="K1" s="73" t="s">
        <v>101</v>
      </c>
      <c r="L1" s="73"/>
    </row>
    <row r="2" spans="1:13" ht="19.5" customHeight="1" x14ac:dyDescent="0.25">
      <c r="A2" s="76" t="s">
        <v>73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7.5" customHeight="1" x14ac:dyDescent="0.25">
      <c r="A3" s="2"/>
      <c r="B3" s="2"/>
      <c r="C3" s="2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3" x14ac:dyDescent="0.25">
      <c r="A4" s="78" t="s">
        <v>80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4.25" customHeight="1" x14ac:dyDescent="0.25">
      <c r="L5" s="24" t="s">
        <v>0</v>
      </c>
    </row>
    <row r="6" spans="1:13" s="54" customFormat="1" ht="75" customHeight="1" x14ac:dyDescent="0.25">
      <c r="A6" s="4"/>
      <c r="B6" s="82" t="s">
        <v>1</v>
      </c>
      <c r="C6" s="82" t="s">
        <v>2</v>
      </c>
      <c r="D6" s="79" t="s">
        <v>84</v>
      </c>
      <c r="E6" s="81" t="s">
        <v>85</v>
      </c>
      <c r="F6" s="83" t="s">
        <v>81</v>
      </c>
      <c r="G6" s="83" t="s">
        <v>82</v>
      </c>
      <c r="H6" s="79" t="s">
        <v>83</v>
      </c>
      <c r="I6" s="61" t="s">
        <v>86</v>
      </c>
      <c r="J6" s="61"/>
      <c r="K6" s="61" t="s">
        <v>87</v>
      </c>
      <c r="L6" s="61"/>
    </row>
    <row r="7" spans="1:13" s="54" customFormat="1" ht="42" customHeight="1" x14ac:dyDescent="0.25">
      <c r="A7" s="4"/>
      <c r="B7" s="82"/>
      <c r="C7" s="82"/>
      <c r="D7" s="80"/>
      <c r="E7" s="81"/>
      <c r="F7" s="84"/>
      <c r="G7" s="84"/>
      <c r="H7" s="80"/>
      <c r="I7" s="11" t="s">
        <v>3</v>
      </c>
      <c r="J7" s="11" t="s">
        <v>4</v>
      </c>
      <c r="K7" s="11" t="s">
        <v>3</v>
      </c>
      <c r="L7" s="11" t="s">
        <v>4</v>
      </c>
    </row>
    <row r="8" spans="1:13" ht="21" customHeight="1" x14ac:dyDescent="0.25">
      <c r="A8" s="3"/>
      <c r="B8" s="4"/>
      <c r="C8" s="69" t="s">
        <v>62</v>
      </c>
      <c r="D8" s="70"/>
      <c r="E8" s="70"/>
      <c r="F8" s="70"/>
      <c r="G8" s="70"/>
      <c r="H8" s="70"/>
      <c r="I8" s="70"/>
      <c r="J8" s="70"/>
      <c r="K8" s="70"/>
      <c r="L8" s="71"/>
    </row>
    <row r="9" spans="1:13" ht="18.75" customHeight="1" x14ac:dyDescent="0.25">
      <c r="A9" s="6"/>
      <c r="B9" s="7">
        <v>10000000</v>
      </c>
      <c r="C9" s="7" t="s">
        <v>5</v>
      </c>
      <c r="D9" s="25">
        <v>73130000</v>
      </c>
      <c r="E9" s="25">
        <v>73130000</v>
      </c>
      <c r="F9" s="26">
        <v>15423200</v>
      </c>
      <c r="G9" s="26">
        <v>16705679.140000001</v>
      </c>
      <c r="H9" s="27">
        <f>H10+H17+H22+H28</f>
        <v>14500473.650000002</v>
      </c>
      <c r="I9" s="28">
        <f>G9-F9</f>
        <v>1282479.1400000006</v>
      </c>
      <c r="J9" s="29">
        <f>G9/F9*100</f>
        <v>108.31525973857565</v>
      </c>
      <c r="K9" s="28">
        <f>G9-H9</f>
        <v>2205205.4899999984</v>
      </c>
      <c r="L9" s="29">
        <f>G9/H9%</f>
        <v>115.20781695293104</v>
      </c>
    </row>
    <row r="10" spans="1:13" ht="43.5" customHeight="1" x14ac:dyDescent="0.25">
      <c r="A10" s="6"/>
      <c r="B10" s="7">
        <v>11000000</v>
      </c>
      <c r="C10" s="7" t="s">
        <v>6</v>
      </c>
      <c r="D10" s="25">
        <v>44495000</v>
      </c>
      <c r="E10" s="25">
        <v>44495000</v>
      </c>
      <c r="F10" s="26">
        <v>9610000</v>
      </c>
      <c r="G10" s="26">
        <v>10308539.52</v>
      </c>
      <c r="H10" s="27">
        <f t="shared" ref="H10" si="0">H11</f>
        <v>8699788.4500000011</v>
      </c>
      <c r="I10" s="28">
        <f t="shared" ref="I10:I86" si="1">G10-F10</f>
        <v>698539.51999999955</v>
      </c>
      <c r="J10" s="29">
        <f t="shared" ref="J10:J76" si="2">G10/F10*100</f>
        <v>107.26888158168575</v>
      </c>
      <c r="K10" s="28">
        <f t="shared" ref="K10:K86" si="3">G10-H10</f>
        <v>1608751.0699999984</v>
      </c>
      <c r="L10" s="29">
        <f t="shared" ref="L10:L85" si="4">G10/H10%</f>
        <v>118.49184125850782</v>
      </c>
    </row>
    <row r="11" spans="1:13" ht="26.25" customHeight="1" x14ac:dyDescent="0.25">
      <c r="A11" s="6"/>
      <c r="B11" s="8">
        <v>11010000</v>
      </c>
      <c r="C11" s="8" t="s">
        <v>7</v>
      </c>
      <c r="D11" s="30">
        <v>44495000</v>
      </c>
      <c r="E11" s="30">
        <v>44495000</v>
      </c>
      <c r="F11" s="31">
        <v>9610000</v>
      </c>
      <c r="G11" s="31">
        <v>10306433.52</v>
      </c>
      <c r="H11" s="32">
        <f t="shared" ref="H11" si="5">H12+H13+H14</f>
        <v>8699788.4500000011</v>
      </c>
      <c r="I11" s="28">
        <f t="shared" si="1"/>
        <v>696433.51999999955</v>
      </c>
      <c r="J11" s="29">
        <f t="shared" si="2"/>
        <v>107.24696690946929</v>
      </c>
      <c r="K11" s="28">
        <f t="shared" si="3"/>
        <v>1606645.0699999984</v>
      </c>
      <c r="L11" s="29">
        <f t="shared" si="4"/>
        <v>118.46763377332466</v>
      </c>
    </row>
    <row r="12" spans="1:13" ht="53.25" customHeight="1" x14ac:dyDescent="0.25">
      <c r="A12" s="6"/>
      <c r="B12" s="6">
        <v>11010100</v>
      </c>
      <c r="C12" s="6" t="s">
        <v>8</v>
      </c>
      <c r="D12" s="33">
        <v>40013000</v>
      </c>
      <c r="E12" s="33">
        <v>40013000</v>
      </c>
      <c r="F12" s="34">
        <v>8500000</v>
      </c>
      <c r="G12" s="34">
        <v>9647273.0800000001</v>
      </c>
      <c r="H12" s="35">
        <v>7576568.6100000003</v>
      </c>
      <c r="I12" s="36">
        <f t="shared" si="1"/>
        <v>1147273.08</v>
      </c>
      <c r="J12" s="37">
        <f t="shared" si="2"/>
        <v>113.49733035294119</v>
      </c>
      <c r="K12" s="36">
        <f t="shared" si="3"/>
        <v>2070704.4699999997</v>
      </c>
      <c r="L12" s="37">
        <f t="shared" si="4"/>
        <v>127.3303731093646</v>
      </c>
    </row>
    <row r="13" spans="1:13" ht="53.25" customHeight="1" x14ac:dyDescent="0.25">
      <c r="A13" s="6"/>
      <c r="B13" s="6">
        <v>11010400</v>
      </c>
      <c r="C13" s="6" t="s">
        <v>9</v>
      </c>
      <c r="D13" s="33">
        <v>3992000</v>
      </c>
      <c r="E13" s="33">
        <v>3992000</v>
      </c>
      <c r="F13" s="34">
        <v>1000000</v>
      </c>
      <c r="G13" s="34">
        <v>521502.44</v>
      </c>
      <c r="H13" s="35">
        <v>988759.03</v>
      </c>
      <c r="I13" s="36">
        <f t="shared" si="1"/>
        <v>-478497.56</v>
      </c>
      <c r="J13" s="37">
        <f t="shared" si="2"/>
        <v>52.150244000000001</v>
      </c>
      <c r="K13" s="36">
        <f t="shared" si="3"/>
        <v>-467256.59</v>
      </c>
      <c r="L13" s="37">
        <f t="shared" si="4"/>
        <v>52.743127918639594</v>
      </c>
    </row>
    <row r="14" spans="1:13" ht="49.5" customHeight="1" x14ac:dyDescent="0.25">
      <c r="A14" s="6"/>
      <c r="B14" s="6">
        <v>11010500</v>
      </c>
      <c r="C14" s="6" t="s">
        <v>10</v>
      </c>
      <c r="D14" s="33">
        <v>490000</v>
      </c>
      <c r="E14" s="33">
        <v>490000</v>
      </c>
      <c r="F14" s="34">
        <v>110000</v>
      </c>
      <c r="G14" s="34">
        <v>137658</v>
      </c>
      <c r="H14" s="35">
        <v>134460.81</v>
      </c>
      <c r="I14" s="36">
        <f t="shared" si="1"/>
        <v>27658</v>
      </c>
      <c r="J14" s="37">
        <f t="shared" si="2"/>
        <v>125.14363636363638</v>
      </c>
      <c r="K14" s="36">
        <f t="shared" si="3"/>
        <v>3197.1900000000023</v>
      </c>
      <c r="L14" s="37">
        <f t="shared" si="4"/>
        <v>102.37778576523525</v>
      </c>
    </row>
    <row r="15" spans="1:13" s="12" customFormat="1" ht="24" customHeight="1" x14ac:dyDescent="0.25">
      <c r="A15" s="7"/>
      <c r="B15" s="14">
        <v>11020000</v>
      </c>
      <c r="C15" s="15" t="s">
        <v>95</v>
      </c>
      <c r="D15" s="25">
        <v>0</v>
      </c>
      <c r="E15" s="25">
        <v>0</v>
      </c>
      <c r="F15" s="26">
        <v>0</v>
      </c>
      <c r="G15" s="26">
        <f>G16</f>
        <v>2106</v>
      </c>
      <c r="H15" s="38">
        <v>0</v>
      </c>
      <c r="I15" s="28">
        <f t="shared" si="1"/>
        <v>2106</v>
      </c>
      <c r="J15" s="29">
        <v>0</v>
      </c>
      <c r="K15" s="28">
        <f t="shared" si="3"/>
        <v>2106</v>
      </c>
      <c r="L15" s="29">
        <v>0</v>
      </c>
    </row>
    <row r="16" spans="1:13" ht="33" customHeight="1" x14ac:dyDescent="0.25">
      <c r="A16" s="6"/>
      <c r="B16" s="16">
        <v>11020200</v>
      </c>
      <c r="C16" s="13" t="s">
        <v>96</v>
      </c>
      <c r="D16" s="33">
        <v>0</v>
      </c>
      <c r="E16" s="33">
        <v>0</v>
      </c>
      <c r="F16" s="34">
        <v>0</v>
      </c>
      <c r="G16" s="34">
        <v>2106</v>
      </c>
      <c r="H16" s="39">
        <v>0</v>
      </c>
      <c r="I16" s="36">
        <f t="shared" si="1"/>
        <v>2106</v>
      </c>
      <c r="J16" s="37">
        <v>0</v>
      </c>
      <c r="K16" s="36">
        <f t="shared" ref="K16" si="6">G16-H16</f>
        <v>2106</v>
      </c>
      <c r="L16" s="37">
        <v>0</v>
      </c>
    </row>
    <row r="17" spans="1:12" ht="39" customHeight="1" x14ac:dyDescent="0.25">
      <c r="A17" s="6"/>
      <c r="B17" s="7">
        <v>13000000</v>
      </c>
      <c r="C17" s="7" t="s">
        <v>11</v>
      </c>
      <c r="D17" s="25">
        <v>65500</v>
      </c>
      <c r="E17" s="25">
        <v>65500</v>
      </c>
      <c r="F17" s="26">
        <v>8000</v>
      </c>
      <c r="G17" s="26">
        <v>12969.86</v>
      </c>
      <c r="H17" s="27">
        <f t="shared" ref="H17" si="7">H18+H20</f>
        <v>5897.75</v>
      </c>
      <c r="I17" s="28">
        <f t="shared" si="1"/>
        <v>4969.8600000000006</v>
      </c>
      <c r="J17" s="29">
        <f t="shared" si="2"/>
        <v>162.12325000000001</v>
      </c>
      <c r="K17" s="28">
        <f t="shared" si="3"/>
        <v>7072.1100000000006</v>
      </c>
      <c r="L17" s="29">
        <f t="shared" si="4"/>
        <v>219.91200033911238</v>
      </c>
    </row>
    <row r="18" spans="1:12" ht="36.75" customHeight="1" x14ac:dyDescent="0.25">
      <c r="A18" s="6"/>
      <c r="B18" s="8">
        <v>13010000</v>
      </c>
      <c r="C18" s="8" t="s">
        <v>12</v>
      </c>
      <c r="D18" s="30">
        <v>42200</v>
      </c>
      <c r="E18" s="30">
        <v>42200</v>
      </c>
      <c r="F18" s="31">
        <v>3000</v>
      </c>
      <c r="G18" s="31">
        <v>6342.75</v>
      </c>
      <c r="H18" s="32">
        <f t="shared" ref="H18" si="8">H19</f>
        <v>5897.75</v>
      </c>
      <c r="I18" s="28">
        <f t="shared" si="1"/>
        <v>3342.75</v>
      </c>
      <c r="J18" s="29">
        <f t="shared" si="2"/>
        <v>211.42500000000001</v>
      </c>
      <c r="K18" s="28">
        <f t="shared" si="3"/>
        <v>445</v>
      </c>
      <c r="L18" s="29">
        <f t="shared" si="4"/>
        <v>107.54525030732059</v>
      </c>
    </row>
    <row r="19" spans="1:12" ht="84" customHeight="1" x14ac:dyDescent="0.25">
      <c r="A19" s="6"/>
      <c r="B19" s="6">
        <v>13010200</v>
      </c>
      <c r="C19" s="6" t="s">
        <v>13</v>
      </c>
      <c r="D19" s="33">
        <v>42200</v>
      </c>
      <c r="E19" s="33">
        <v>42200</v>
      </c>
      <c r="F19" s="34">
        <v>3000</v>
      </c>
      <c r="G19" s="34">
        <v>6342.75</v>
      </c>
      <c r="H19" s="40">
        <v>5897.75</v>
      </c>
      <c r="I19" s="36">
        <f t="shared" si="1"/>
        <v>3342.75</v>
      </c>
      <c r="J19" s="37">
        <f t="shared" si="2"/>
        <v>211.42500000000001</v>
      </c>
      <c r="K19" s="36">
        <f t="shared" si="3"/>
        <v>445</v>
      </c>
      <c r="L19" s="37">
        <f t="shared" si="4"/>
        <v>107.54525030732059</v>
      </c>
    </row>
    <row r="20" spans="1:12" ht="22.5" customHeight="1" x14ac:dyDescent="0.25">
      <c r="A20" s="6"/>
      <c r="B20" s="8">
        <v>13030000</v>
      </c>
      <c r="C20" s="8" t="s">
        <v>14</v>
      </c>
      <c r="D20" s="30">
        <v>23300</v>
      </c>
      <c r="E20" s="30">
        <v>23300</v>
      </c>
      <c r="F20" s="31">
        <v>5000</v>
      </c>
      <c r="G20" s="31">
        <v>6627.11</v>
      </c>
      <c r="H20" s="38">
        <v>0</v>
      </c>
      <c r="I20" s="28">
        <f t="shared" si="1"/>
        <v>1627.1099999999997</v>
      </c>
      <c r="J20" s="29">
        <f t="shared" si="2"/>
        <v>132.54219999999998</v>
      </c>
      <c r="K20" s="28">
        <f t="shared" si="3"/>
        <v>6627.11</v>
      </c>
      <c r="L20" s="29">
        <v>0</v>
      </c>
    </row>
    <row r="21" spans="1:12" ht="51" customHeight="1" x14ac:dyDescent="0.25">
      <c r="A21" s="6"/>
      <c r="B21" s="6">
        <v>13030100</v>
      </c>
      <c r="C21" s="6" t="s">
        <v>15</v>
      </c>
      <c r="D21" s="33">
        <v>23300</v>
      </c>
      <c r="E21" s="33">
        <v>23300</v>
      </c>
      <c r="F21" s="34">
        <v>5000</v>
      </c>
      <c r="G21" s="34">
        <v>6627.11</v>
      </c>
      <c r="H21" s="39">
        <v>0</v>
      </c>
      <c r="I21" s="36">
        <f t="shared" si="1"/>
        <v>1627.1099999999997</v>
      </c>
      <c r="J21" s="37">
        <f t="shared" si="2"/>
        <v>132.54219999999998</v>
      </c>
      <c r="K21" s="36">
        <f t="shared" si="3"/>
        <v>6627.11</v>
      </c>
      <c r="L21" s="37">
        <v>0</v>
      </c>
    </row>
    <row r="22" spans="1:12" ht="15.75" x14ac:dyDescent="0.25">
      <c r="A22" s="6"/>
      <c r="B22" s="7">
        <v>14000000</v>
      </c>
      <c r="C22" s="7" t="s">
        <v>16</v>
      </c>
      <c r="D22" s="25">
        <v>4598500</v>
      </c>
      <c r="E22" s="25">
        <v>4598500</v>
      </c>
      <c r="F22" s="26">
        <v>300000</v>
      </c>
      <c r="G22" s="26">
        <v>265899.40000000002</v>
      </c>
      <c r="H22" s="27">
        <f t="shared" ref="H22" si="9">H24+H26+H27</f>
        <v>970358.63</v>
      </c>
      <c r="I22" s="28">
        <f t="shared" si="1"/>
        <v>-34100.599999999977</v>
      </c>
      <c r="J22" s="29">
        <f t="shared" si="2"/>
        <v>88.633133333333333</v>
      </c>
      <c r="K22" s="28">
        <f t="shared" si="3"/>
        <v>-704459.23</v>
      </c>
      <c r="L22" s="29">
        <f t="shared" si="4"/>
        <v>27.402178099863963</v>
      </c>
    </row>
    <row r="23" spans="1:12" ht="38.25" customHeight="1" x14ac:dyDescent="0.25">
      <c r="A23" s="6"/>
      <c r="B23" s="8">
        <v>14020000</v>
      </c>
      <c r="C23" s="8" t="s">
        <v>17</v>
      </c>
      <c r="D23" s="30">
        <v>660000</v>
      </c>
      <c r="E23" s="30">
        <v>660000</v>
      </c>
      <c r="F23" s="31">
        <f>F24</f>
        <v>0</v>
      </c>
      <c r="G23" s="31">
        <f>G24</f>
        <v>0</v>
      </c>
      <c r="H23" s="32">
        <f t="shared" ref="H23" si="10">H24</f>
        <v>165538.72</v>
      </c>
      <c r="I23" s="28">
        <f t="shared" si="1"/>
        <v>0</v>
      </c>
      <c r="J23" s="29">
        <v>0</v>
      </c>
      <c r="K23" s="28">
        <f t="shared" si="3"/>
        <v>-165538.72</v>
      </c>
      <c r="L23" s="29">
        <v>0</v>
      </c>
    </row>
    <row r="24" spans="1:12" ht="15.75" x14ac:dyDescent="0.25">
      <c r="A24" s="6"/>
      <c r="B24" s="6">
        <v>14021900</v>
      </c>
      <c r="C24" s="6" t="s">
        <v>18</v>
      </c>
      <c r="D24" s="33">
        <v>660000</v>
      </c>
      <c r="E24" s="33">
        <v>660000</v>
      </c>
      <c r="F24" s="34">
        <v>0</v>
      </c>
      <c r="G24" s="34">
        <v>0</v>
      </c>
      <c r="H24" s="35">
        <v>165538.72</v>
      </c>
      <c r="I24" s="36">
        <f t="shared" si="1"/>
        <v>0</v>
      </c>
      <c r="J24" s="29">
        <v>0</v>
      </c>
      <c r="K24" s="36">
        <f t="shared" si="3"/>
        <v>-165538.72</v>
      </c>
      <c r="L24" s="37">
        <v>0</v>
      </c>
    </row>
    <row r="25" spans="1:12" ht="53.25" customHeight="1" x14ac:dyDescent="0.25">
      <c r="A25" s="6"/>
      <c r="B25" s="8">
        <v>14030000</v>
      </c>
      <c r="C25" s="8" t="s">
        <v>19</v>
      </c>
      <c r="D25" s="30">
        <v>2708500</v>
      </c>
      <c r="E25" s="30">
        <v>2708500</v>
      </c>
      <c r="F25" s="31">
        <v>0</v>
      </c>
      <c r="G25" s="31">
        <v>0</v>
      </c>
      <c r="H25" s="32">
        <f t="shared" ref="H25" si="11">H26+H27</f>
        <v>804819.91</v>
      </c>
      <c r="I25" s="28">
        <f t="shared" si="1"/>
        <v>0</v>
      </c>
      <c r="J25" s="29">
        <v>0</v>
      </c>
      <c r="K25" s="28">
        <f t="shared" si="3"/>
        <v>-804819.91</v>
      </c>
      <c r="L25" s="29">
        <f t="shared" si="4"/>
        <v>0</v>
      </c>
    </row>
    <row r="26" spans="1:12" ht="15.75" x14ac:dyDescent="0.25">
      <c r="A26" s="6"/>
      <c r="B26" s="6">
        <v>14031900</v>
      </c>
      <c r="C26" s="6" t="s">
        <v>18</v>
      </c>
      <c r="D26" s="33">
        <v>2708500</v>
      </c>
      <c r="E26" s="33">
        <v>2708500</v>
      </c>
      <c r="F26" s="34">
        <v>0</v>
      </c>
      <c r="G26" s="34">
        <v>0</v>
      </c>
      <c r="H26" s="35">
        <v>539770.30000000005</v>
      </c>
      <c r="I26" s="36">
        <f t="shared" si="1"/>
        <v>0</v>
      </c>
      <c r="J26" s="37">
        <v>0</v>
      </c>
      <c r="K26" s="36">
        <f t="shared" si="3"/>
        <v>-539770.30000000005</v>
      </c>
      <c r="L26" s="37">
        <v>0</v>
      </c>
    </row>
    <row r="27" spans="1:12" s="17" customFormat="1" ht="49.5" customHeight="1" x14ac:dyDescent="0.25">
      <c r="A27" s="8"/>
      <c r="B27" s="8">
        <v>14040000</v>
      </c>
      <c r="C27" s="8" t="s">
        <v>20</v>
      </c>
      <c r="D27" s="30">
        <v>1230000</v>
      </c>
      <c r="E27" s="30">
        <v>1230000</v>
      </c>
      <c r="F27" s="31">
        <v>300000</v>
      </c>
      <c r="G27" s="31">
        <v>265899.40000000002</v>
      </c>
      <c r="H27" s="60">
        <v>265049.61</v>
      </c>
      <c r="I27" s="43">
        <f t="shared" si="1"/>
        <v>-34100.599999999977</v>
      </c>
      <c r="J27" s="44">
        <f t="shared" si="2"/>
        <v>88.633133333333333</v>
      </c>
      <c r="K27" s="43">
        <f t="shared" si="3"/>
        <v>849.79000000003725</v>
      </c>
      <c r="L27" s="44">
        <f t="shared" si="4"/>
        <v>100.32061545006614</v>
      </c>
    </row>
    <row r="28" spans="1:12" ht="15.75" x14ac:dyDescent="0.25">
      <c r="A28" s="6"/>
      <c r="B28" s="7">
        <v>18000000</v>
      </c>
      <c r="C28" s="7" t="s">
        <v>21</v>
      </c>
      <c r="D28" s="25">
        <v>23971000</v>
      </c>
      <c r="E28" s="25">
        <v>23971000</v>
      </c>
      <c r="F28" s="26">
        <v>5505200</v>
      </c>
      <c r="G28" s="26">
        <v>6118270.3600000003</v>
      </c>
      <c r="H28" s="27">
        <f>H29+H43+H46</f>
        <v>4824428.82</v>
      </c>
      <c r="I28" s="28">
        <f t="shared" si="1"/>
        <v>613070.36000000034</v>
      </c>
      <c r="J28" s="29">
        <f t="shared" si="2"/>
        <v>111.13620504250528</v>
      </c>
      <c r="K28" s="28">
        <f t="shared" si="3"/>
        <v>1293841.54</v>
      </c>
      <c r="L28" s="29">
        <f t="shared" si="4"/>
        <v>126.81854346438466</v>
      </c>
    </row>
    <row r="29" spans="1:12" ht="19.5" customHeight="1" x14ac:dyDescent="0.25">
      <c r="A29" s="6"/>
      <c r="B29" s="8">
        <v>18010000</v>
      </c>
      <c r="C29" s="8" t="s">
        <v>22</v>
      </c>
      <c r="D29" s="30">
        <v>13196000</v>
      </c>
      <c r="E29" s="30">
        <v>13196000</v>
      </c>
      <c r="F29" s="31">
        <v>2683700</v>
      </c>
      <c r="G29" s="31">
        <v>3196796.9</v>
      </c>
      <c r="H29" s="32">
        <f>H31+H32+H33+H34+H36+H37+H38+H39+H41+H42</f>
        <v>2592188.36</v>
      </c>
      <c r="I29" s="28">
        <f t="shared" si="1"/>
        <v>513096.89999999991</v>
      </c>
      <c r="J29" s="29">
        <f t="shared" si="2"/>
        <v>119.11901106681076</v>
      </c>
      <c r="K29" s="28">
        <f t="shared" si="3"/>
        <v>604608.54</v>
      </c>
      <c r="L29" s="29">
        <f t="shared" si="4"/>
        <v>123.32425179164065</v>
      </c>
    </row>
    <row r="30" spans="1:12" ht="35.25" customHeight="1" x14ac:dyDescent="0.25">
      <c r="A30" s="6"/>
      <c r="B30" s="8"/>
      <c r="C30" s="8" t="s">
        <v>76</v>
      </c>
      <c r="D30" s="30">
        <f t="shared" ref="D30:I30" si="12">D31+D32+D33+D34+D36+D37+D38+D39+D41+D42</f>
        <v>13196000</v>
      </c>
      <c r="E30" s="30">
        <f t="shared" si="12"/>
        <v>13196000</v>
      </c>
      <c r="F30" s="41">
        <f t="shared" si="12"/>
        <v>2683700</v>
      </c>
      <c r="G30" s="41">
        <f t="shared" si="12"/>
        <v>3199796.9</v>
      </c>
      <c r="H30" s="42">
        <f t="shared" si="12"/>
        <v>2592188.36</v>
      </c>
      <c r="I30" s="30">
        <f t="shared" si="12"/>
        <v>516096.89999999979</v>
      </c>
      <c r="J30" s="29">
        <f t="shared" si="2"/>
        <v>119.23079703394568</v>
      </c>
      <c r="K30" s="28">
        <f t="shared" si="3"/>
        <v>607608.54</v>
      </c>
      <c r="L30" s="29">
        <f t="shared" si="4"/>
        <v>123.43998412214151</v>
      </c>
    </row>
    <row r="31" spans="1:12" ht="50.25" customHeight="1" x14ac:dyDescent="0.25">
      <c r="A31" s="6"/>
      <c r="B31" s="6">
        <v>18010100</v>
      </c>
      <c r="C31" s="6" t="s">
        <v>23</v>
      </c>
      <c r="D31" s="33">
        <v>6000</v>
      </c>
      <c r="E31" s="33">
        <v>6000</v>
      </c>
      <c r="F31" s="34">
        <v>1500</v>
      </c>
      <c r="G31" s="34">
        <v>421.75</v>
      </c>
      <c r="H31" s="35">
        <v>3332.8</v>
      </c>
      <c r="I31" s="36">
        <f t="shared" si="1"/>
        <v>-1078.25</v>
      </c>
      <c r="J31" s="37">
        <f t="shared" si="2"/>
        <v>28.116666666666667</v>
      </c>
      <c r="K31" s="36">
        <f t="shared" si="3"/>
        <v>-2911.05</v>
      </c>
      <c r="L31" s="37">
        <f t="shared" si="4"/>
        <v>12.654524723955832</v>
      </c>
    </row>
    <row r="32" spans="1:12" ht="55.5" customHeight="1" x14ac:dyDescent="0.25">
      <c r="A32" s="6"/>
      <c r="B32" s="6">
        <v>18010200</v>
      </c>
      <c r="C32" s="6" t="s">
        <v>24</v>
      </c>
      <c r="D32" s="33">
        <v>990000</v>
      </c>
      <c r="E32" s="33">
        <v>990000</v>
      </c>
      <c r="F32" s="34">
        <v>6000</v>
      </c>
      <c r="G32" s="34">
        <v>121363.1</v>
      </c>
      <c r="H32" s="35">
        <v>148327.23000000001</v>
      </c>
      <c r="I32" s="36">
        <f t="shared" si="1"/>
        <v>115363.1</v>
      </c>
      <c r="J32" s="37">
        <f t="shared" si="2"/>
        <v>2022.7183333333332</v>
      </c>
      <c r="K32" s="36">
        <f t="shared" si="3"/>
        <v>-26964.130000000005</v>
      </c>
      <c r="L32" s="37">
        <f t="shared" si="4"/>
        <v>81.821186844789054</v>
      </c>
    </row>
    <row r="33" spans="1:13" ht="56.25" customHeight="1" x14ac:dyDescent="0.25">
      <c r="A33" s="6"/>
      <c r="B33" s="6">
        <v>18010300</v>
      </c>
      <c r="C33" s="6" t="s">
        <v>25</v>
      </c>
      <c r="D33" s="33">
        <v>55000</v>
      </c>
      <c r="E33" s="33">
        <v>55000</v>
      </c>
      <c r="F33" s="34">
        <v>200</v>
      </c>
      <c r="G33" s="34">
        <v>2341.2399999999998</v>
      </c>
      <c r="H33" s="35">
        <v>20671.77</v>
      </c>
      <c r="I33" s="36">
        <f t="shared" si="1"/>
        <v>2141.2399999999998</v>
      </c>
      <c r="J33" s="37">
        <f t="shared" si="2"/>
        <v>1170.6199999999999</v>
      </c>
      <c r="K33" s="36">
        <f t="shared" si="3"/>
        <v>-18330.53</v>
      </c>
      <c r="L33" s="37">
        <f t="shared" si="4"/>
        <v>11.325783907231939</v>
      </c>
    </row>
    <row r="34" spans="1:13" ht="54" customHeight="1" x14ac:dyDescent="0.25">
      <c r="A34" s="6"/>
      <c r="B34" s="6">
        <v>18010400</v>
      </c>
      <c r="C34" s="6" t="s">
        <v>26</v>
      </c>
      <c r="D34" s="33">
        <v>3800000</v>
      </c>
      <c r="E34" s="33">
        <v>3800000</v>
      </c>
      <c r="F34" s="34">
        <v>950000</v>
      </c>
      <c r="G34" s="34">
        <v>1110556.1399999999</v>
      </c>
      <c r="H34" s="35">
        <v>617290.05000000005</v>
      </c>
      <c r="I34" s="36">
        <f t="shared" si="1"/>
        <v>160556.1399999999</v>
      </c>
      <c r="J34" s="37">
        <f t="shared" si="2"/>
        <v>116.90064631578947</v>
      </c>
      <c r="K34" s="36">
        <f t="shared" si="3"/>
        <v>493266.08999999985</v>
      </c>
      <c r="L34" s="37">
        <f t="shared" si="4"/>
        <v>179.90831700591963</v>
      </c>
      <c r="M34" s="10"/>
    </row>
    <row r="35" spans="1:13" ht="20.25" customHeight="1" x14ac:dyDescent="0.25">
      <c r="A35" s="6"/>
      <c r="B35" s="6"/>
      <c r="C35" s="8" t="s">
        <v>100</v>
      </c>
      <c r="D35" s="30">
        <f>D36+D37+D38+D39</f>
        <v>8270000</v>
      </c>
      <c r="E35" s="30">
        <f t="shared" ref="E35:I35" si="13">E36+E37+E38+E39</f>
        <v>8270000</v>
      </c>
      <c r="F35" s="41">
        <f t="shared" si="13"/>
        <v>1726000</v>
      </c>
      <c r="G35" s="41">
        <f t="shared" si="13"/>
        <v>1954696.67</v>
      </c>
      <c r="H35" s="42">
        <f t="shared" si="13"/>
        <v>1791148.5099999998</v>
      </c>
      <c r="I35" s="30">
        <f t="shared" si="13"/>
        <v>228696.66999999984</v>
      </c>
      <c r="J35" s="29">
        <f t="shared" si="2"/>
        <v>113.25009675550406</v>
      </c>
      <c r="K35" s="43">
        <f t="shared" si="3"/>
        <v>163548.16000000015</v>
      </c>
      <c r="L35" s="44">
        <f t="shared" si="4"/>
        <v>109.13091008852193</v>
      </c>
      <c r="M35" s="10"/>
    </row>
    <row r="36" spans="1:13" ht="15.75" x14ac:dyDescent="0.25">
      <c r="A36" s="6"/>
      <c r="B36" s="6">
        <v>18010500</v>
      </c>
      <c r="C36" s="6" t="s">
        <v>27</v>
      </c>
      <c r="D36" s="33">
        <v>920000</v>
      </c>
      <c r="E36" s="33">
        <v>920000</v>
      </c>
      <c r="F36" s="34">
        <v>215000</v>
      </c>
      <c r="G36" s="34">
        <v>485742.22</v>
      </c>
      <c r="H36" s="35">
        <v>149929.19</v>
      </c>
      <c r="I36" s="36">
        <f t="shared" si="1"/>
        <v>270742.21999999997</v>
      </c>
      <c r="J36" s="29">
        <f t="shared" si="2"/>
        <v>225.92661395348836</v>
      </c>
      <c r="K36" s="36">
        <f t="shared" si="3"/>
        <v>335813.02999999997</v>
      </c>
      <c r="L36" s="37">
        <f t="shared" si="4"/>
        <v>323.98108733862966</v>
      </c>
    </row>
    <row r="37" spans="1:13" ht="18.75" customHeight="1" x14ac:dyDescent="0.25">
      <c r="A37" s="6"/>
      <c r="B37" s="6">
        <v>18010600</v>
      </c>
      <c r="C37" s="6" t="s">
        <v>28</v>
      </c>
      <c r="D37" s="33">
        <v>5150000</v>
      </c>
      <c r="E37" s="33">
        <v>5150000</v>
      </c>
      <c r="F37" s="34">
        <v>1230000</v>
      </c>
      <c r="G37" s="34">
        <v>1162018.9099999999</v>
      </c>
      <c r="H37" s="35">
        <v>1418970.48</v>
      </c>
      <c r="I37" s="36">
        <f t="shared" si="1"/>
        <v>-67981.090000000084</v>
      </c>
      <c r="J37" s="29">
        <f t="shared" si="2"/>
        <v>94.473082113821121</v>
      </c>
      <c r="K37" s="36">
        <f t="shared" si="3"/>
        <v>-256951.57000000007</v>
      </c>
      <c r="L37" s="37">
        <f t="shared" si="4"/>
        <v>81.891690234457869</v>
      </c>
    </row>
    <row r="38" spans="1:13" ht="15.75" x14ac:dyDescent="0.25">
      <c r="A38" s="6"/>
      <c r="B38" s="6">
        <v>18010700</v>
      </c>
      <c r="C38" s="6" t="s">
        <v>29</v>
      </c>
      <c r="D38" s="33">
        <v>880000</v>
      </c>
      <c r="E38" s="33">
        <v>880000</v>
      </c>
      <c r="F38" s="34">
        <v>11000</v>
      </c>
      <c r="G38" s="34">
        <v>154582.57999999999</v>
      </c>
      <c r="H38" s="35">
        <v>116231.94</v>
      </c>
      <c r="I38" s="36">
        <f t="shared" si="1"/>
        <v>143582.57999999999</v>
      </c>
      <c r="J38" s="29">
        <f t="shared" si="2"/>
        <v>1405.2961818181818</v>
      </c>
      <c r="K38" s="36">
        <f t="shared" si="3"/>
        <v>38350.639999999985</v>
      </c>
      <c r="L38" s="37">
        <f t="shared" si="4"/>
        <v>132.99492377052295</v>
      </c>
    </row>
    <row r="39" spans="1:13" ht="18.75" customHeight="1" x14ac:dyDescent="0.25">
      <c r="A39" s="6"/>
      <c r="B39" s="6">
        <v>18010900</v>
      </c>
      <c r="C39" s="6" t="s">
        <v>30</v>
      </c>
      <c r="D39" s="33">
        <v>1320000</v>
      </c>
      <c r="E39" s="33">
        <v>1320000</v>
      </c>
      <c r="F39" s="34">
        <v>270000</v>
      </c>
      <c r="G39" s="34">
        <v>152352.95999999999</v>
      </c>
      <c r="H39" s="35">
        <v>106016.9</v>
      </c>
      <c r="I39" s="36">
        <f t="shared" si="1"/>
        <v>-117647.04000000001</v>
      </c>
      <c r="J39" s="29">
        <f t="shared" si="2"/>
        <v>56.42702222222222</v>
      </c>
      <c r="K39" s="36">
        <f t="shared" si="3"/>
        <v>46336.06</v>
      </c>
      <c r="L39" s="37">
        <f t="shared" si="4"/>
        <v>143.70629588301489</v>
      </c>
    </row>
    <row r="40" spans="1:13" ht="18.75" customHeight="1" x14ac:dyDescent="0.25">
      <c r="A40" s="6"/>
      <c r="B40" s="6"/>
      <c r="C40" s="8" t="s">
        <v>99</v>
      </c>
      <c r="D40" s="30">
        <f>D41+D42</f>
        <v>75000</v>
      </c>
      <c r="E40" s="30">
        <f t="shared" ref="E40:I40" si="14">E41+E42</f>
        <v>75000</v>
      </c>
      <c r="F40" s="41">
        <f t="shared" si="14"/>
        <v>0</v>
      </c>
      <c r="G40" s="41">
        <f t="shared" si="14"/>
        <v>10418</v>
      </c>
      <c r="H40" s="42">
        <f t="shared" si="14"/>
        <v>11418</v>
      </c>
      <c r="I40" s="30">
        <f t="shared" si="14"/>
        <v>10418</v>
      </c>
      <c r="J40" s="29">
        <v>0</v>
      </c>
      <c r="K40" s="43">
        <f t="shared" si="3"/>
        <v>-1000</v>
      </c>
      <c r="L40" s="44">
        <v>0</v>
      </c>
    </row>
    <row r="41" spans="1:13" ht="23.25" customHeight="1" x14ac:dyDescent="0.25">
      <c r="A41" s="6"/>
      <c r="B41" s="6">
        <v>18011000</v>
      </c>
      <c r="C41" s="6" t="s">
        <v>31</v>
      </c>
      <c r="D41" s="33">
        <v>75000</v>
      </c>
      <c r="E41" s="33">
        <v>75000</v>
      </c>
      <c r="F41" s="34">
        <v>0</v>
      </c>
      <c r="G41" s="34">
        <v>0</v>
      </c>
      <c r="H41" s="35">
        <v>7250</v>
      </c>
      <c r="I41" s="36">
        <f t="shared" si="1"/>
        <v>0</v>
      </c>
      <c r="J41" s="29">
        <v>0</v>
      </c>
      <c r="K41" s="36">
        <f t="shared" si="3"/>
        <v>-7250</v>
      </c>
      <c r="L41" s="37">
        <v>0</v>
      </c>
    </row>
    <row r="42" spans="1:13" ht="30" customHeight="1" x14ac:dyDescent="0.25">
      <c r="A42" s="6"/>
      <c r="B42" s="6">
        <v>18011100</v>
      </c>
      <c r="C42" s="6" t="s">
        <v>32</v>
      </c>
      <c r="D42" s="33">
        <v>0</v>
      </c>
      <c r="E42" s="33">
        <v>0</v>
      </c>
      <c r="F42" s="34">
        <v>0</v>
      </c>
      <c r="G42" s="34">
        <v>10418</v>
      </c>
      <c r="H42" s="35">
        <v>4168</v>
      </c>
      <c r="I42" s="36">
        <f t="shared" si="1"/>
        <v>10418</v>
      </c>
      <c r="J42" s="29">
        <v>0</v>
      </c>
      <c r="K42" s="36">
        <f t="shared" si="3"/>
        <v>6250</v>
      </c>
      <c r="L42" s="37">
        <v>0</v>
      </c>
    </row>
    <row r="43" spans="1:13" ht="31.5" x14ac:dyDescent="0.25">
      <c r="A43" s="6"/>
      <c r="B43" s="8">
        <v>18030000</v>
      </c>
      <c r="C43" s="8" t="s">
        <v>77</v>
      </c>
      <c r="D43" s="30">
        <v>295000</v>
      </c>
      <c r="E43" s="30">
        <v>295000</v>
      </c>
      <c r="F43" s="31">
        <v>38000</v>
      </c>
      <c r="G43" s="31">
        <f>G44+G45</f>
        <v>46431.9</v>
      </c>
      <c r="H43" s="32">
        <f>H44+H45</f>
        <v>28274.44</v>
      </c>
      <c r="I43" s="28">
        <f t="shared" si="1"/>
        <v>8431.9000000000015</v>
      </c>
      <c r="J43" s="29">
        <f t="shared" si="2"/>
        <v>122.18921052631579</v>
      </c>
      <c r="K43" s="28">
        <f t="shared" si="3"/>
        <v>18157.460000000003</v>
      </c>
      <c r="L43" s="29">
        <f t="shared" si="4"/>
        <v>164.21863704462407</v>
      </c>
    </row>
    <row r="44" spans="1:13" ht="36" customHeight="1" x14ac:dyDescent="0.25">
      <c r="A44" s="6"/>
      <c r="B44" s="6">
        <v>18030100</v>
      </c>
      <c r="C44" s="6" t="s">
        <v>33</v>
      </c>
      <c r="D44" s="33">
        <v>230000</v>
      </c>
      <c r="E44" s="33">
        <v>230000</v>
      </c>
      <c r="F44" s="34">
        <v>30000</v>
      </c>
      <c r="G44" s="34">
        <v>31817.32</v>
      </c>
      <c r="H44" s="35">
        <v>19729.259999999998</v>
      </c>
      <c r="I44" s="36">
        <f t="shared" si="1"/>
        <v>1817.3199999999997</v>
      </c>
      <c r="J44" s="29">
        <f t="shared" si="2"/>
        <v>106.05773333333333</v>
      </c>
      <c r="K44" s="36">
        <f t="shared" si="3"/>
        <v>12088.060000000001</v>
      </c>
      <c r="L44" s="37">
        <f t="shared" si="4"/>
        <v>161.26970803770644</v>
      </c>
    </row>
    <row r="45" spans="1:13" ht="25.5" customHeight="1" x14ac:dyDescent="0.25">
      <c r="A45" s="6"/>
      <c r="B45" s="6">
        <v>18030200</v>
      </c>
      <c r="C45" s="6" t="s">
        <v>34</v>
      </c>
      <c r="D45" s="33">
        <v>65000</v>
      </c>
      <c r="E45" s="33">
        <v>65000</v>
      </c>
      <c r="F45" s="34">
        <v>8000</v>
      </c>
      <c r="G45" s="34">
        <v>14614.58</v>
      </c>
      <c r="H45" s="35">
        <v>8545.18</v>
      </c>
      <c r="I45" s="36">
        <f t="shared" si="1"/>
        <v>6614.58</v>
      </c>
      <c r="J45" s="29">
        <f t="shared" si="2"/>
        <v>182.68225000000001</v>
      </c>
      <c r="K45" s="36">
        <f t="shared" si="3"/>
        <v>6069.4</v>
      </c>
      <c r="L45" s="37">
        <f t="shared" si="4"/>
        <v>171.02717555393801</v>
      </c>
    </row>
    <row r="46" spans="1:13" ht="19.5" customHeight="1" x14ac:dyDescent="0.25">
      <c r="A46" s="6"/>
      <c r="B46" s="8">
        <v>18050000</v>
      </c>
      <c r="C46" s="8" t="s">
        <v>35</v>
      </c>
      <c r="D46" s="30">
        <v>10480000</v>
      </c>
      <c r="E46" s="30">
        <v>10480000</v>
      </c>
      <c r="F46" s="31">
        <v>2783500</v>
      </c>
      <c r="G46" s="31">
        <f>G48+G49+G50</f>
        <v>2875041.56</v>
      </c>
      <c r="H46" s="32">
        <f>H48+H49+H50+H47</f>
        <v>2203966.02</v>
      </c>
      <c r="I46" s="28">
        <f t="shared" si="1"/>
        <v>91541.560000000056</v>
      </c>
      <c r="J46" s="29">
        <f t="shared" si="2"/>
        <v>103.28872139392851</v>
      </c>
      <c r="K46" s="28">
        <f t="shared" si="3"/>
        <v>671075.54</v>
      </c>
      <c r="L46" s="29">
        <f t="shared" si="4"/>
        <v>130.44854294078456</v>
      </c>
    </row>
    <row r="47" spans="1:13" ht="40.5" customHeight="1" x14ac:dyDescent="0.25">
      <c r="A47" s="6"/>
      <c r="B47" s="8">
        <v>18050200</v>
      </c>
      <c r="C47" s="7" t="s">
        <v>88</v>
      </c>
      <c r="D47" s="30">
        <v>0</v>
      </c>
      <c r="E47" s="30">
        <v>0</v>
      </c>
      <c r="F47" s="31">
        <v>0</v>
      </c>
      <c r="G47" s="31">
        <v>0</v>
      </c>
      <c r="H47" s="32">
        <v>8.6</v>
      </c>
      <c r="I47" s="28">
        <f t="shared" si="1"/>
        <v>0</v>
      </c>
      <c r="J47" s="29">
        <v>0</v>
      </c>
      <c r="K47" s="28">
        <f t="shared" si="3"/>
        <v>-8.6</v>
      </c>
      <c r="L47" s="29">
        <v>0</v>
      </c>
    </row>
    <row r="48" spans="1:13" ht="15.75" x14ac:dyDescent="0.25">
      <c r="A48" s="6"/>
      <c r="B48" s="6">
        <v>18050300</v>
      </c>
      <c r="C48" s="6" t="s">
        <v>36</v>
      </c>
      <c r="D48" s="33">
        <v>455000</v>
      </c>
      <c r="E48" s="33">
        <v>455000</v>
      </c>
      <c r="F48" s="34">
        <v>113500</v>
      </c>
      <c r="G48" s="34">
        <v>147416.29</v>
      </c>
      <c r="H48" s="35">
        <v>107199.19</v>
      </c>
      <c r="I48" s="36">
        <f t="shared" si="1"/>
        <v>33916.290000000008</v>
      </c>
      <c r="J48" s="29">
        <f t="shared" si="2"/>
        <v>129.88219383259914</v>
      </c>
      <c r="K48" s="36">
        <f t="shared" si="3"/>
        <v>40217.100000000006</v>
      </c>
      <c r="L48" s="37">
        <f t="shared" si="4"/>
        <v>137.51623496408882</v>
      </c>
    </row>
    <row r="49" spans="1:12" ht="18.75" customHeight="1" x14ac:dyDescent="0.25">
      <c r="A49" s="6"/>
      <c r="B49" s="6">
        <v>18050400</v>
      </c>
      <c r="C49" s="6" t="s">
        <v>37</v>
      </c>
      <c r="D49" s="33">
        <v>6125000</v>
      </c>
      <c r="E49" s="33">
        <v>6125000</v>
      </c>
      <c r="F49" s="34">
        <v>1500000</v>
      </c>
      <c r="G49" s="34">
        <v>2005180.21</v>
      </c>
      <c r="H49" s="35">
        <v>1391480.06</v>
      </c>
      <c r="I49" s="36">
        <f t="shared" si="1"/>
        <v>505180.20999999996</v>
      </c>
      <c r="J49" s="29">
        <f t="shared" si="2"/>
        <v>133.67868066666665</v>
      </c>
      <c r="K49" s="36">
        <f t="shared" si="3"/>
        <v>613700.14999999991</v>
      </c>
      <c r="L49" s="37">
        <f t="shared" si="4"/>
        <v>144.10412823307004</v>
      </c>
    </row>
    <row r="50" spans="1:12" ht="91.5" customHeight="1" x14ac:dyDescent="0.25">
      <c r="A50" s="6"/>
      <c r="B50" s="6">
        <v>18050500</v>
      </c>
      <c r="C50" s="6" t="s">
        <v>38</v>
      </c>
      <c r="D50" s="33">
        <v>3900000</v>
      </c>
      <c r="E50" s="33">
        <v>3900000</v>
      </c>
      <c r="F50" s="34">
        <v>1170000</v>
      </c>
      <c r="G50" s="34">
        <v>722445.06</v>
      </c>
      <c r="H50" s="35">
        <v>705278.17</v>
      </c>
      <c r="I50" s="36">
        <f t="shared" si="1"/>
        <v>-447554.93999999994</v>
      </c>
      <c r="J50" s="29">
        <f t="shared" si="2"/>
        <v>61.747441025641024</v>
      </c>
      <c r="K50" s="36">
        <f t="shared" si="3"/>
        <v>17166.890000000014</v>
      </c>
      <c r="L50" s="37">
        <f t="shared" si="4"/>
        <v>102.43405945770306</v>
      </c>
    </row>
    <row r="51" spans="1:12" ht="18.75" customHeight="1" x14ac:dyDescent="0.25">
      <c r="A51" s="6"/>
      <c r="B51" s="7">
        <v>20000000</v>
      </c>
      <c r="C51" s="7" t="s">
        <v>39</v>
      </c>
      <c r="D51" s="25">
        <v>97000</v>
      </c>
      <c r="E51" s="25">
        <v>97000</v>
      </c>
      <c r="F51" s="26">
        <v>11400</v>
      </c>
      <c r="G51" s="26">
        <f>G52+G57</f>
        <v>33116.410000000003</v>
      </c>
      <c r="H51" s="27">
        <f>H52+H57</f>
        <v>26915.64</v>
      </c>
      <c r="I51" s="28">
        <f t="shared" si="1"/>
        <v>21716.410000000003</v>
      </c>
      <c r="J51" s="29">
        <f t="shared" si="2"/>
        <v>290.49482456140356</v>
      </c>
      <c r="K51" s="28">
        <f t="shared" si="3"/>
        <v>6200.7700000000041</v>
      </c>
      <c r="L51" s="29">
        <f t="shared" si="4"/>
        <v>123.0377951258079</v>
      </c>
    </row>
    <row r="52" spans="1:12" ht="39" customHeight="1" x14ac:dyDescent="0.25">
      <c r="A52" s="6"/>
      <c r="B52" s="7">
        <v>21000000</v>
      </c>
      <c r="C52" s="7" t="s">
        <v>40</v>
      </c>
      <c r="D52" s="25">
        <v>5000</v>
      </c>
      <c r="E52" s="25">
        <v>5000</v>
      </c>
      <c r="F52" s="26">
        <v>400</v>
      </c>
      <c r="G52" s="26">
        <v>19142</v>
      </c>
      <c r="H52" s="27">
        <f>H53</f>
        <v>1360</v>
      </c>
      <c r="I52" s="28">
        <f t="shared" si="1"/>
        <v>18742</v>
      </c>
      <c r="J52" s="29">
        <f t="shared" si="2"/>
        <v>4785.5</v>
      </c>
      <c r="K52" s="28">
        <f t="shared" si="3"/>
        <v>17782</v>
      </c>
      <c r="L52" s="29">
        <f t="shared" si="4"/>
        <v>1407.5</v>
      </c>
    </row>
    <row r="53" spans="1:12" ht="19.5" customHeight="1" x14ac:dyDescent="0.25">
      <c r="A53" s="6"/>
      <c r="B53" s="8">
        <v>21080000</v>
      </c>
      <c r="C53" s="8" t="s">
        <v>41</v>
      </c>
      <c r="D53" s="30">
        <v>5000</v>
      </c>
      <c r="E53" s="30">
        <v>5000</v>
      </c>
      <c r="F53" s="31">
        <v>400</v>
      </c>
      <c r="G53" s="31">
        <f>G54+G55</f>
        <v>19142</v>
      </c>
      <c r="H53" s="32">
        <f>H54+H55</f>
        <v>1360</v>
      </c>
      <c r="I53" s="28">
        <f t="shared" si="1"/>
        <v>18742</v>
      </c>
      <c r="J53" s="29">
        <f t="shared" si="2"/>
        <v>4785.5</v>
      </c>
      <c r="K53" s="28">
        <f t="shared" si="3"/>
        <v>17782</v>
      </c>
      <c r="L53" s="29">
        <f t="shared" si="4"/>
        <v>1407.5</v>
      </c>
    </row>
    <row r="54" spans="1:12" ht="15.75" x14ac:dyDescent="0.25">
      <c r="A54" s="6"/>
      <c r="B54" s="6">
        <v>21081100</v>
      </c>
      <c r="C54" s="6" t="s">
        <v>42</v>
      </c>
      <c r="D54" s="33">
        <v>5000</v>
      </c>
      <c r="E54" s="33">
        <v>5000</v>
      </c>
      <c r="F54" s="34">
        <v>400</v>
      </c>
      <c r="G54" s="34">
        <v>442</v>
      </c>
      <c r="H54" s="35">
        <v>1360</v>
      </c>
      <c r="I54" s="36">
        <f t="shared" si="1"/>
        <v>42</v>
      </c>
      <c r="J54" s="29">
        <f t="shared" si="2"/>
        <v>110.5</v>
      </c>
      <c r="K54" s="36">
        <f t="shared" si="3"/>
        <v>-918</v>
      </c>
      <c r="L54" s="29">
        <f t="shared" si="4"/>
        <v>32.5</v>
      </c>
    </row>
    <row r="55" spans="1:12" ht="56.25" customHeight="1" x14ac:dyDescent="0.25">
      <c r="A55" s="6"/>
      <c r="B55" s="6">
        <v>21081500</v>
      </c>
      <c r="C55" s="6" t="s">
        <v>43</v>
      </c>
      <c r="D55" s="33">
        <v>0</v>
      </c>
      <c r="E55" s="33">
        <v>0</v>
      </c>
      <c r="F55" s="34">
        <v>0</v>
      </c>
      <c r="G55" s="34">
        <v>18700</v>
      </c>
      <c r="H55" s="39">
        <v>0</v>
      </c>
      <c r="I55" s="36">
        <f t="shared" si="1"/>
        <v>18700</v>
      </c>
      <c r="J55" s="29">
        <v>0</v>
      </c>
      <c r="K55" s="36">
        <f t="shared" si="3"/>
        <v>18700</v>
      </c>
      <c r="L55" s="29">
        <v>0</v>
      </c>
    </row>
    <row r="56" spans="1:12" ht="56.25" customHeight="1" x14ac:dyDescent="0.25">
      <c r="A56" s="6"/>
      <c r="B56" s="6">
        <v>21010300</v>
      </c>
      <c r="C56" s="6" t="s">
        <v>89</v>
      </c>
      <c r="D56" s="33">
        <v>0</v>
      </c>
      <c r="E56" s="33">
        <v>0</v>
      </c>
      <c r="F56" s="34">
        <v>0</v>
      </c>
      <c r="G56" s="34">
        <v>0</v>
      </c>
      <c r="H56" s="35">
        <v>1060</v>
      </c>
      <c r="I56" s="36">
        <f t="shared" si="1"/>
        <v>0</v>
      </c>
      <c r="J56" s="29">
        <v>0</v>
      </c>
      <c r="K56" s="36">
        <f t="shared" si="3"/>
        <v>-1060</v>
      </c>
      <c r="L56" s="29">
        <v>0</v>
      </c>
    </row>
    <row r="57" spans="1:12" ht="45.75" customHeight="1" x14ac:dyDescent="0.25">
      <c r="A57" s="6"/>
      <c r="B57" s="7">
        <v>22000000</v>
      </c>
      <c r="C57" s="7" t="s">
        <v>44</v>
      </c>
      <c r="D57" s="25">
        <v>92000</v>
      </c>
      <c r="E57" s="25">
        <v>92000</v>
      </c>
      <c r="F57" s="26">
        <v>11000</v>
      </c>
      <c r="G57" s="26">
        <f>G58+G61</f>
        <v>13974.41</v>
      </c>
      <c r="H57" s="27">
        <f>H58+H61</f>
        <v>25555.64</v>
      </c>
      <c r="I57" s="28">
        <f t="shared" si="1"/>
        <v>2974.41</v>
      </c>
      <c r="J57" s="29">
        <f t="shared" si="2"/>
        <v>127.04009090909089</v>
      </c>
      <c r="K57" s="28">
        <f t="shared" si="3"/>
        <v>-11581.23</v>
      </c>
      <c r="L57" s="29">
        <f t="shared" si="4"/>
        <v>54.682293223726738</v>
      </c>
    </row>
    <row r="58" spans="1:12" ht="26.25" customHeight="1" x14ac:dyDescent="0.25">
      <c r="A58" s="6"/>
      <c r="B58" s="8">
        <v>22010000</v>
      </c>
      <c r="C58" s="8" t="s">
        <v>45</v>
      </c>
      <c r="D58" s="30">
        <v>70000</v>
      </c>
      <c r="E58" s="30">
        <v>70000</v>
      </c>
      <c r="F58" s="31">
        <v>8000</v>
      </c>
      <c r="G58" s="31">
        <f>G59+G60</f>
        <v>12358.39</v>
      </c>
      <c r="H58" s="31">
        <f>H59+H60</f>
        <v>19878.88</v>
      </c>
      <c r="I58" s="28">
        <f t="shared" si="1"/>
        <v>4358.3899999999994</v>
      </c>
      <c r="J58" s="29">
        <f t="shared" si="2"/>
        <v>154.47987499999999</v>
      </c>
      <c r="K58" s="28">
        <f t="shared" si="3"/>
        <v>-7520.4900000000016</v>
      </c>
      <c r="L58" s="29">
        <f t="shared" si="4"/>
        <v>62.168442085268381</v>
      </c>
    </row>
    <row r="59" spans="1:12" ht="21.75" customHeight="1" x14ac:dyDescent="0.25">
      <c r="A59" s="6"/>
      <c r="B59" s="6">
        <v>22012500</v>
      </c>
      <c r="C59" s="6" t="s">
        <v>46</v>
      </c>
      <c r="D59" s="33">
        <v>70000</v>
      </c>
      <c r="E59" s="33">
        <v>70000</v>
      </c>
      <c r="F59" s="34">
        <v>8000</v>
      </c>
      <c r="G59" s="34">
        <v>6082.39</v>
      </c>
      <c r="H59" s="35">
        <v>19878.88</v>
      </c>
      <c r="I59" s="36">
        <f t="shared" si="1"/>
        <v>-1917.6099999999997</v>
      </c>
      <c r="J59" s="37">
        <f t="shared" si="2"/>
        <v>76.029875000000004</v>
      </c>
      <c r="K59" s="36">
        <f t="shared" si="3"/>
        <v>-13796.490000000002</v>
      </c>
      <c r="L59" s="37">
        <f t="shared" si="4"/>
        <v>30.597246927392288</v>
      </c>
    </row>
    <row r="60" spans="1:12" ht="46.5" customHeight="1" x14ac:dyDescent="0.25">
      <c r="A60" s="6"/>
      <c r="B60" s="6">
        <v>22012600</v>
      </c>
      <c r="C60" s="6" t="s">
        <v>47</v>
      </c>
      <c r="D60" s="33">
        <v>0</v>
      </c>
      <c r="E60" s="33">
        <v>0</v>
      </c>
      <c r="F60" s="34">
        <v>0</v>
      </c>
      <c r="G60" s="34">
        <v>6276</v>
      </c>
      <c r="H60" s="39">
        <v>0</v>
      </c>
      <c r="I60" s="36">
        <f t="shared" si="1"/>
        <v>6276</v>
      </c>
      <c r="J60" s="37">
        <v>0</v>
      </c>
      <c r="K60" s="36">
        <f t="shared" si="3"/>
        <v>6276</v>
      </c>
      <c r="L60" s="37">
        <v>0</v>
      </c>
    </row>
    <row r="61" spans="1:12" ht="15.75" x14ac:dyDescent="0.25">
      <c r="A61" s="6"/>
      <c r="B61" s="8">
        <v>22090000</v>
      </c>
      <c r="C61" s="8" t="s">
        <v>48</v>
      </c>
      <c r="D61" s="30">
        <v>22000</v>
      </c>
      <c r="E61" s="30">
        <v>22000</v>
      </c>
      <c r="F61" s="31">
        <v>3000</v>
      </c>
      <c r="G61" s="31">
        <f>G62+G63</f>
        <v>1616.02</v>
      </c>
      <c r="H61" s="32">
        <f>H62+H63+H64</f>
        <v>5676.76</v>
      </c>
      <c r="I61" s="28">
        <f t="shared" si="1"/>
        <v>-1383.98</v>
      </c>
      <c r="J61" s="29">
        <f t="shared" si="2"/>
        <v>53.867333333333335</v>
      </c>
      <c r="K61" s="28">
        <f t="shared" si="3"/>
        <v>-4060.7400000000002</v>
      </c>
      <c r="L61" s="29">
        <f t="shared" si="4"/>
        <v>28.467294724455499</v>
      </c>
    </row>
    <row r="62" spans="1:12" ht="69" customHeight="1" x14ac:dyDescent="0.25">
      <c r="A62" s="6"/>
      <c r="B62" s="6">
        <v>22090100</v>
      </c>
      <c r="C62" s="6" t="s">
        <v>49</v>
      </c>
      <c r="D62" s="33">
        <v>6000</v>
      </c>
      <c r="E62" s="33">
        <v>6000</v>
      </c>
      <c r="F62" s="34">
        <v>800</v>
      </c>
      <c r="G62" s="34">
        <v>1616.02</v>
      </c>
      <c r="H62" s="35">
        <v>1914.2</v>
      </c>
      <c r="I62" s="36">
        <f t="shared" si="1"/>
        <v>816.02</v>
      </c>
      <c r="J62" s="37">
        <f t="shared" si="2"/>
        <v>202.0025</v>
      </c>
      <c r="K62" s="36">
        <f t="shared" si="3"/>
        <v>-298.18000000000006</v>
      </c>
      <c r="L62" s="37">
        <f t="shared" si="4"/>
        <v>84.422735346358792</v>
      </c>
    </row>
    <row r="63" spans="1:12" ht="27.75" customHeight="1" x14ac:dyDescent="0.25">
      <c r="A63" s="6"/>
      <c r="B63" s="6">
        <v>22090200</v>
      </c>
      <c r="C63" s="6" t="s">
        <v>50</v>
      </c>
      <c r="D63" s="33">
        <v>16000</v>
      </c>
      <c r="E63" s="33">
        <v>16000</v>
      </c>
      <c r="F63" s="34">
        <v>2200</v>
      </c>
      <c r="G63" s="34">
        <v>0</v>
      </c>
      <c r="H63" s="35">
        <v>1859.63</v>
      </c>
      <c r="I63" s="36">
        <f t="shared" si="1"/>
        <v>-2200</v>
      </c>
      <c r="J63" s="37">
        <f t="shared" si="2"/>
        <v>0</v>
      </c>
      <c r="K63" s="36">
        <f t="shared" si="3"/>
        <v>-1859.63</v>
      </c>
      <c r="L63" s="37">
        <f t="shared" si="4"/>
        <v>0</v>
      </c>
    </row>
    <row r="64" spans="1:12" ht="27.75" customHeight="1" x14ac:dyDescent="0.25">
      <c r="A64" s="6"/>
      <c r="B64" s="6">
        <v>24060300</v>
      </c>
      <c r="C64" s="6" t="s">
        <v>90</v>
      </c>
      <c r="D64" s="33">
        <v>0</v>
      </c>
      <c r="E64" s="33">
        <v>0</v>
      </c>
      <c r="F64" s="34">
        <v>0</v>
      </c>
      <c r="G64" s="34">
        <v>0</v>
      </c>
      <c r="H64" s="35">
        <v>1902.93</v>
      </c>
      <c r="I64" s="36">
        <f t="shared" si="1"/>
        <v>0</v>
      </c>
      <c r="J64" s="37">
        <v>0</v>
      </c>
      <c r="K64" s="36">
        <f t="shared" si="3"/>
        <v>-1902.93</v>
      </c>
      <c r="L64" s="37">
        <f t="shared" si="4"/>
        <v>0</v>
      </c>
    </row>
    <row r="65" spans="1:14" ht="18.75" customHeight="1" x14ac:dyDescent="0.25">
      <c r="A65" s="6"/>
      <c r="B65" s="7">
        <v>40000000</v>
      </c>
      <c r="C65" s="7" t="s">
        <v>51</v>
      </c>
      <c r="D65" s="25">
        <v>53252300</v>
      </c>
      <c r="E65" s="25">
        <v>53252300</v>
      </c>
      <c r="F65" s="26">
        <v>12680443</v>
      </c>
      <c r="G65" s="26">
        <f t="shared" ref="G65:H65" si="15">G66</f>
        <v>12680546</v>
      </c>
      <c r="H65" s="26">
        <f t="shared" si="15"/>
        <v>12680547</v>
      </c>
      <c r="I65" s="28">
        <f t="shared" si="1"/>
        <v>103</v>
      </c>
      <c r="J65" s="29">
        <f t="shared" si="2"/>
        <v>100.00081227446076</v>
      </c>
      <c r="K65" s="28">
        <f t="shared" si="3"/>
        <v>-1</v>
      </c>
      <c r="L65" s="29">
        <v>0</v>
      </c>
    </row>
    <row r="66" spans="1:14" ht="22.5" customHeight="1" x14ac:dyDescent="0.25">
      <c r="A66" s="6"/>
      <c r="B66" s="7">
        <v>41000000</v>
      </c>
      <c r="C66" s="7" t="s">
        <v>52</v>
      </c>
      <c r="D66" s="25">
        <v>53252300</v>
      </c>
      <c r="E66" s="25">
        <v>53252300</v>
      </c>
      <c r="F66" s="26">
        <v>12680443</v>
      </c>
      <c r="G66" s="26">
        <v>12680546</v>
      </c>
      <c r="H66" s="26">
        <v>12680547</v>
      </c>
      <c r="I66" s="28">
        <f t="shared" si="1"/>
        <v>103</v>
      </c>
      <c r="J66" s="29">
        <f t="shared" si="2"/>
        <v>100.00081227446076</v>
      </c>
      <c r="K66" s="28">
        <f t="shared" si="3"/>
        <v>-1</v>
      </c>
      <c r="L66" s="29">
        <v>0</v>
      </c>
    </row>
    <row r="67" spans="1:14" ht="37.5" customHeight="1" x14ac:dyDescent="0.25">
      <c r="A67" s="6"/>
      <c r="B67" s="8">
        <v>41020000</v>
      </c>
      <c r="C67" s="8" t="s">
        <v>53</v>
      </c>
      <c r="D67" s="30">
        <f>D68</f>
        <v>2675800</v>
      </c>
      <c r="E67" s="30">
        <f t="shared" ref="E67:H67" si="16">E68</f>
        <v>2675800</v>
      </c>
      <c r="F67" s="30">
        <f t="shared" si="16"/>
        <v>669000</v>
      </c>
      <c r="G67" s="30">
        <f t="shared" si="16"/>
        <v>669000</v>
      </c>
      <c r="H67" s="30">
        <f t="shared" si="16"/>
        <v>0</v>
      </c>
      <c r="I67" s="28">
        <f t="shared" si="1"/>
        <v>0</v>
      </c>
      <c r="J67" s="29">
        <f t="shared" si="2"/>
        <v>100</v>
      </c>
      <c r="K67" s="28">
        <f t="shared" si="3"/>
        <v>669000</v>
      </c>
      <c r="L67" s="29">
        <v>0</v>
      </c>
    </row>
    <row r="68" spans="1:14" ht="15.75" x14ac:dyDescent="0.25">
      <c r="A68" s="6"/>
      <c r="B68" s="6">
        <v>41020100</v>
      </c>
      <c r="C68" s="6" t="s">
        <v>54</v>
      </c>
      <c r="D68" s="33">
        <v>2675800</v>
      </c>
      <c r="E68" s="33">
        <v>2675800</v>
      </c>
      <c r="F68" s="34">
        <v>669000</v>
      </c>
      <c r="G68" s="34">
        <v>669000</v>
      </c>
      <c r="H68" s="39">
        <v>0</v>
      </c>
      <c r="I68" s="36">
        <f t="shared" si="1"/>
        <v>0</v>
      </c>
      <c r="J68" s="37">
        <f t="shared" si="2"/>
        <v>100</v>
      </c>
      <c r="K68" s="36">
        <f t="shared" si="3"/>
        <v>669000</v>
      </c>
      <c r="L68" s="37">
        <v>0</v>
      </c>
    </row>
    <row r="69" spans="1:14" ht="37.5" customHeight="1" x14ac:dyDescent="0.25">
      <c r="A69" s="6"/>
      <c r="B69" s="8">
        <v>41030000</v>
      </c>
      <c r="C69" s="8" t="s">
        <v>55</v>
      </c>
      <c r="D69" s="30">
        <f>D70+D71</f>
        <v>50476500</v>
      </c>
      <c r="E69" s="30">
        <f t="shared" ref="E69:H69" si="17">E70+E71</f>
        <v>50476500</v>
      </c>
      <c r="F69" s="30">
        <f t="shared" si="17"/>
        <v>11904400</v>
      </c>
      <c r="G69" s="30">
        <f t="shared" si="17"/>
        <v>11904400</v>
      </c>
      <c r="H69" s="30">
        <f t="shared" si="17"/>
        <v>0</v>
      </c>
      <c r="I69" s="28">
        <f t="shared" si="1"/>
        <v>0</v>
      </c>
      <c r="J69" s="29">
        <f t="shared" si="2"/>
        <v>100</v>
      </c>
      <c r="K69" s="28">
        <f t="shared" si="3"/>
        <v>11904400</v>
      </c>
      <c r="L69" s="29">
        <v>0</v>
      </c>
    </row>
    <row r="70" spans="1:14" ht="39" customHeight="1" x14ac:dyDescent="0.25">
      <c r="A70" s="6"/>
      <c r="B70" s="6">
        <v>41033900</v>
      </c>
      <c r="C70" s="6" t="s">
        <v>56</v>
      </c>
      <c r="D70" s="33">
        <v>37601900</v>
      </c>
      <c r="E70" s="33">
        <v>37601900</v>
      </c>
      <c r="F70" s="34">
        <v>8685900</v>
      </c>
      <c r="G70" s="34">
        <v>8685900</v>
      </c>
      <c r="H70" s="39">
        <v>0</v>
      </c>
      <c r="I70" s="36">
        <f t="shared" si="1"/>
        <v>0</v>
      </c>
      <c r="J70" s="37">
        <f t="shared" si="2"/>
        <v>100</v>
      </c>
      <c r="K70" s="36">
        <f t="shared" si="3"/>
        <v>8685900</v>
      </c>
      <c r="L70" s="37">
        <v>0</v>
      </c>
    </row>
    <row r="71" spans="1:14" ht="36.75" customHeight="1" x14ac:dyDescent="0.25">
      <c r="A71" s="6"/>
      <c r="B71" s="6">
        <v>41034200</v>
      </c>
      <c r="C71" s="6" t="s">
        <v>57</v>
      </c>
      <c r="D71" s="33">
        <v>12874600</v>
      </c>
      <c r="E71" s="33">
        <v>12874600</v>
      </c>
      <c r="F71" s="34">
        <v>3218500</v>
      </c>
      <c r="G71" s="34">
        <v>3218500</v>
      </c>
      <c r="H71" s="39">
        <v>0</v>
      </c>
      <c r="I71" s="36">
        <f t="shared" si="1"/>
        <v>0</v>
      </c>
      <c r="J71" s="37">
        <f t="shared" si="2"/>
        <v>100</v>
      </c>
      <c r="K71" s="36">
        <f t="shared" si="3"/>
        <v>3218500</v>
      </c>
      <c r="L71" s="37">
        <v>0</v>
      </c>
    </row>
    <row r="72" spans="1:14" s="17" customFormat="1" ht="36.75" customHeight="1" x14ac:dyDescent="0.25">
      <c r="A72" s="8"/>
      <c r="B72" s="8">
        <v>41040000</v>
      </c>
      <c r="C72" s="8" t="s">
        <v>91</v>
      </c>
      <c r="D72" s="30">
        <f>D73+D74</f>
        <v>0</v>
      </c>
      <c r="E72" s="30">
        <f t="shared" ref="E72:G72" si="18">E73+E74</f>
        <v>3283564</v>
      </c>
      <c r="F72" s="30">
        <f t="shared" si="18"/>
        <v>0</v>
      </c>
      <c r="G72" s="30">
        <f t="shared" si="18"/>
        <v>0</v>
      </c>
      <c r="H72" s="30">
        <f t="shared" ref="H72" si="19">H73+H74</f>
        <v>3511900</v>
      </c>
      <c r="I72" s="43">
        <v>0</v>
      </c>
      <c r="J72" s="44">
        <v>0</v>
      </c>
      <c r="K72" s="43">
        <f t="shared" si="3"/>
        <v>-3511900</v>
      </c>
      <c r="L72" s="44">
        <v>0</v>
      </c>
    </row>
    <row r="73" spans="1:14" ht="78.75" customHeight="1" x14ac:dyDescent="0.25">
      <c r="A73" s="6"/>
      <c r="B73" s="6">
        <v>41040200</v>
      </c>
      <c r="C73" s="6" t="s">
        <v>92</v>
      </c>
      <c r="D73" s="33">
        <v>0</v>
      </c>
      <c r="E73" s="33">
        <v>3283564</v>
      </c>
      <c r="F73" s="34">
        <v>0</v>
      </c>
      <c r="G73" s="34">
        <v>0</v>
      </c>
      <c r="H73" s="39">
        <v>0</v>
      </c>
      <c r="I73" s="36">
        <v>0</v>
      </c>
      <c r="J73" s="37">
        <v>0</v>
      </c>
      <c r="K73" s="36">
        <f t="shared" si="3"/>
        <v>0</v>
      </c>
      <c r="L73" s="37">
        <v>0</v>
      </c>
    </row>
    <row r="74" spans="1:14" ht="22.5" customHeight="1" x14ac:dyDescent="0.25">
      <c r="A74" s="6"/>
      <c r="B74" s="16">
        <v>41040400</v>
      </c>
      <c r="C74" s="13" t="s">
        <v>97</v>
      </c>
      <c r="D74" s="33">
        <v>0</v>
      </c>
      <c r="E74" s="33">
        <v>0</v>
      </c>
      <c r="F74" s="33">
        <v>0</v>
      </c>
      <c r="G74" s="33">
        <v>0</v>
      </c>
      <c r="H74" s="35">
        <v>3511900</v>
      </c>
      <c r="I74" s="36">
        <v>0</v>
      </c>
      <c r="J74" s="37">
        <v>0</v>
      </c>
      <c r="K74" s="36">
        <f t="shared" ref="K74" si="20">G74-H74</f>
        <v>-3511900</v>
      </c>
      <c r="L74" s="37">
        <v>0</v>
      </c>
    </row>
    <row r="75" spans="1:14" ht="39.75" customHeight="1" x14ac:dyDescent="0.25">
      <c r="A75" s="6"/>
      <c r="B75" s="8">
        <v>41050000</v>
      </c>
      <c r="C75" s="8" t="s">
        <v>58</v>
      </c>
      <c r="D75" s="30">
        <f>D76+D78+D77</f>
        <v>100000</v>
      </c>
      <c r="E75" s="30">
        <f t="shared" ref="E75:H75" si="21">E76+E78+E77</f>
        <v>220434</v>
      </c>
      <c r="F75" s="30">
        <f t="shared" si="21"/>
        <v>107043</v>
      </c>
      <c r="G75" s="30">
        <f t="shared" si="21"/>
        <v>107146</v>
      </c>
      <c r="H75" s="30">
        <f t="shared" si="21"/>
        <v>0</v>
      </c>
      <c r="I75" s="28">
        <f>H75-G75</f>
        <v>-107146</v>
      </c>
      <c r="J75" s="29">
        <f t="shared" si="2"/>
        <v>100.09622301318161</v>
      </c>
      <c r="K75" s="30">
        <f t="shared" ref="K75" si="22">K76+K78</f>
        <v>8677</v>
      </c>
      <c r="L75" s="44">
        <v>0</v>
      </c>
    </row>
    <row r="76" spans="1:14" ht="46.5" customHeight="1" x14ac:dyDescent="0.25">
      <c r="A76" s="6"/>
      <c r="B76" s="6">
        <v>41051200</v>
      </c>
      <c r="C76" s="13" t="s">
        <v>93</v>
      </c>
      <c r="D76" s="33">
        <v>0</v>
      </c>
      <c r="E76" s="33">
        <v>70434</v>
      </c>
      <c r="F76" s="34">
        <v>7043</v>
      </c>
      <c r="G76" s="34">
        <v>8677</v>
      </c>
      <c r="H76" s="39">
        <v>0</v>
      </c>
      <c r="I76" s="36">
        <f>H76-G76</f>
        <v>-8677</v>
      </c>
      <c r="J76" s="37">
        <f t="shared" si="2"/>
        <v>123.20034076387903</v>
      </c>
      <c r="K76" s="36">
        <f>G76-H76</f>
        <v>8677</v>
      </c>
      <c r="L76" s="37">
        <v>0</v>
      </c>
    </row>
    <row r="77" spans="1:14" ht="60.75" customHeight="1" x14ac:dyDescent="0.25">
      <c r="A77" s="6"/>
      <c r="B77" s="6">
        <v>41051400</v>
      </c>
      <c r="C77" s="13" t="s">
        <v>94</v>
      </c>
      <c r="D77" s="33">
        <v>0</v>
      </c>
      <c r="E77" s="33">
        <v>0</v>
      </c>
      <c r="F77" s="34">
        <v>0</v>
      </c>
      <c r="G77" s="34">
        <v>98469</v>
      </c>
      <c r="H77" s="39">
        <v>0</v>
      </c>
      <c r="I77" s="36">
        <f>H77-G77</f>
        <v>-98469</v>
      </c>
      <c r="J77" s="37">
        <v>0</v>
      </c>
      <c r="K77" s="36">
        <f>G77-H77</f>
        <v>98469</v>
      </c>
      <c r="L77" s="37">
        <v>0</v>
      </c>
    </row>
    <row r="78" spans="1:14" ht="18.75" customHeight="1" x14ac:dyDescent="0.25">
      <c r="A78" s="6"/>
      <c r="B78" s="6">
        <v>41053900</v>
      </c>
      <c r="C78" s="6" t="s">
        <v>59</v>
      </c>
      <c r="D78" s="33">
        <v>100000</v>
      </c>
      <c r="E78" s="33">
        <v>150000</v>
      </c>
      <c r="F78" s="34">
        <v>100000</v>
      </c>
      <c r="G78" s="34">
        <v>0</v>
      </c>
      <c r="H78" s="39">
        <v>0</v>
      </c>
      <c r="I78" s="36">
        <f t="shared" si="1"/>
        <v>-100000</v>
      </c>
      <c r="J78" s="37">
        <f t="shared" ref="J78:J94" si="23">G78/F78*100</f>
        <v>0</v>
      </c>
      <c r="K78" s="36">
        <f t="shared" si="3"/>
        <v>0</v>
      </c>
      <c r="L78" s="37">
        <v>0</v>
      </c>
    </row>
    <row r="79" spans="1:14" ht="15.75" x14ac:dyDescent="0.25">
      <c r="A79" s="74" t="s">
        <v>60</v>
      </c>
      <c r="B79" s="75"/>
      <c r="C79" s="75"/>
      <c r="D79" s="55">
        <v>73227000</v>
      </c>
      <c r="E79" s="55">
        <v>73227000</v>
      </c>
      <c r="F79" s="57">
        <f>F9+F51</f>
        <v>15434600</v>
      </c>
      <c r="G79" s="57">
        <f>G9+G51</f>
        <v>16738795.550000001</v>
      </c>
      <c r="H79" s="59">
        <f>H9+H51</f>
        <v>14527389.290000003</v>
      </c>
      <c r="I79" s="57">
        <f t="shared" si="1"/>
        <v>1304195.5500000007</v>
      </c>
      <c r="J79" s="58">
        <f t="shared" si="23"/>
        <v>108.44981761756054</v>
      </c>
      <c r="K79" s="57">
        <f t="shared" si="3"/>
        <v>2211406.2599999979</v>
      </c>
      <c r="L79" s="58">
        <f t="shared" si="4"/>
        <v>115.22232395549715</v>
      </c>
      <c r="M79" s="9"/>
    </row>
    <row r="80" spans="1:14" ht="18.75" customHeight="1" x14ac:dyDescent="0.25">
      <c r="A80" s="74" t="s">
        <v>61</v>
      </c>
      <c r="B80" s="75"/>
      <c r="C80" s="75"/>
      <c r="D80" s="55">
        <v>126479300</v>
      </c>
      <c r="E80" s="55">
        <v>129883298</v>
      </c>
      <c r="F80" s="57">
        <f>F79+F65</f>
        <v>28115043</v>
      </c>
      <c r="G80" s="57">
        <f t="shared" ref="G80:H80" si="24">G79+G65</f>
        <v>29419341.550000001</v>
      </c>
      <c r="H80" s="59">
        <f t="shared" si="24"/>
        <v>27207936.290000003</v>
      </c>
      <c r="I80" s="57">
        <f t="shared" si="1"/>
        <v>1304298.5500000007</v>
      </c>
      <c r="J80" s="58">
        <f t="shared" si="23"/>
        <v>104.63914833777774</v>
      </c>
      <c r="K80" s="57">
        <f t="shared" si="3"/>
        <v>2211405.2599999979</v>
      </c>
      <c r="L80" s="58">
        <f t="shared" si="4"/>
        <v>108.12779490671176</v>
      </c>
      <c r="M80" s="9"/>
      <c r="N80" s="9"/>
    </row>
    <row r="81" spans="1:15" ht="18.75" x14ac:dyDescent="0.25">
      <c r="A81" s="5"/>
      <c r="B81" s="5"/>
      <c r="C81" s="67" t="s">
        <v>63</v>
      </c>
      <c r="D81" s="67"/>
      <c r="E81" s="67"/>
      <c r="F81" s="67"/>
      <c r="G81" s="67"/>
      <c r="H81" s="67"/>
      <c r="I81" s="67"/>
      <c r="J81" s="67"/>
      <c r="K81" s="67"/>
      <c r="L81" s="68"/>
    </row>
    <row r="82" spans="1:15" ht="18.75" customHeight="1" x14ac:dyDescent="0.25">
      <c r="A82" s="5"/>
      <c r="B82" s="7">
        <v>10000000</v>
      </c>
      <c r="C82" s="7" t="s">
        <v>5</v>
      </c>
      <c r="D82" s="25">
        <v>27400</v>
      </c>
      <c r="E82" s="25">
        <v>27400</v>
      </c>
      <c r="F82" s="26">
        <f>F83</f>
        <v>0</v>
      </c>
      <c r="G82" s="26">
        <f t="shared" ref="G82:H82" si="25">G83</f>
        <v>3710.09</v>
      </c>
      <c r="H82" s="27">
        <f t="shared" si="25"/>
        <v>3722.2599999999998</v>
      </c>
      <c r="I82" s="28">
        <f t="shared" si="1"/>
        <v>3710.09</v>
      </c>
      <c r="J82" s="29">
        <v>0</v>
      </c>
      <c r="K82" s="28">
        <f t="shared" si="3"/>
        <v>-12.169999999999618</v>
      </c>
      <c r="L82" s="29">
        <f t="shared" si="4"/>
        <v>99.673048094437249</v>
      </c>
    </row>
    <row r="83" spans="1:15" ht="18.75" x14ac:dyDescent="0.25">
      <c r="A83" s="5"/>
      <c r="B83" s="7">
        <v>19000000</v>
      </c>
      <c r="C83" s="7" t="s">
        <v>64</v>
      </c>
      <c r="D83" s="25">
        <v>27400</v>
      </c>
      <c r="E83" s="25">
        <v>27400</v>
      </c>
      <c r="F83" s="26">
        <f>F84</f>
        <v>0</v>
      </c>
      <c r="G83" s="26">
        <f t="shared" ref="G83:H83" si="26">G84</f>
        <v>3710.09</v>
      </c>
      <c r="H83" s="27">
        <f t="shared" si="26"/>
        <v>3722.2599999999998</v>
      </c>
      <c r="I83" s="28">
        <f t="shared" si="1"/>
        <v>3710.09</v>
      </c>
      <c r="J83" s="29">
        <v>0</v>
      </c>
      <c r="K83" s="28">
        <f t="shared" si="3"/>
        <v>-12.169999999999618</v>
      </c>
      <c r="L83" s="29">
        <f t="shared" si="4"/>
        <v>99.673048094437249</v>
      </c>
    </row>
    <row r="84" spans="1:15" ht="19.5" customHeight="1" x14ac:dyDescent="0.25">
      <c r="A84" s="5"/>
      <c r="B84" s="8">
        <v>19010000</v>
      </c>
      <c r="C84" s="8" t="s">
        <v>65</v>
      </c>
      <c r="D84" s="30">
        <v>27400</v>
      </c>
      <c r="E84" s="30">
        <v>27400</v>
      </c>
      <c r="F84" s="31">
        <f>F85+F86+F87</f>
        <v>0</v>
      </c>
      <c r="G84" s="31">
        <f>G85+G86+G87</f>
        <v>3710.09</v>
      </c>
      <c r="H84" s="32">
        <f>H85+H86+H87</f>
        <v>3722.2599999999998</v>
      </c>
      <c r="I84" s="28">
        <f t="shared" si="1"/>
        <v>3710.09</v>
      </c>
      <c r="J84" s="29">
        <v>0</v>
      </c>
      <c r="K84" s="28">
        <f t="shared" si="3"/>
        <v>-12.169999999999618</v>
      </c>
      <c r="L84" s="29">
        <f t="shared" si="4"/>
        <v>99.673048094437249</v>
      </c>
    </row>
    <row r="85" spans="1:15" ht="64.5" customHeight="1" x14ac:dyDescent="0.25">
      <c r="A85" s="5"/>
      <c r="B85" s="6">
        <v>19010100</v>
      </c>
      <c r="C85" s="6" t="s">
        <v>66</v>
      </c>
      <c r="D85" s="33">
        <v>25500</v>
      </c>
      <c r="E85" s="33">
        <v>25500</v>
      </c>
      <c r="F85" s="34">
        <v>0</v>
      </c>
      <c r="G85" s="34">
        <v>3710.09</v>
      </c>
      <c r="H85" s="35">
        <v>3650.27</v>
      </c>
      <c r="I85" s="36">
        <f t="shared" si="1"/>
        <v>3710.09</v>
      </c>
      <c r="J85" s="29">
        <v>0</v>
      </c>
      <c r="K85" s="36">
        <f t="shared" si="3"/>
        <v>59.820000000000164</v>
      </c>
      <c r="L85" s="37">
        <f t="shared" si="4"/>
        <v>101.63878288455376</v>
      </c>
    </row>
    <row r="86" spans="1:15" ht="39.75" customHeight="1" x14ac:dyDescent="0.25">
      <c r="A86" s="5"/>
      <c r="B86" s="6">
        <v>19010200</v>
      </c>
      <c r="C86" s="6" t="s">
        <v>67</v>
      </c>
      <c r="D86" s="33">
        <v>400</v>
      </c>
      <c r="E86" s="33">
        <v>400</v>
      </c>
      <c r="F86" s="34">
        <v>0</v>
      </c>
      <c r="G86" s="34">
        <v>0</v>
      </c>
      <c r="H86" s="35">
        <v>68.040000000000006</v>
      </c>
      <c r="I86" s="36">
        <f t="shared" si="1"/>
        <v>0</v>
      </c>
      <c r="J86" s="29">
        <v>0</v>
      </c>
      <c r="K86" s="36">
        <f t="shared" si="3"/>
        <v>-68.040000000000006</v>
      </c>
      <c r="L86" s="37">
        <v>0</v>
      </c>
    </row>
    <row r="87" spans="1:15" ht="64.5" customHeight="1" x14ac:dyDescent="0.25">
      <c r="A87" s="5"/>
      <c r="B87" s="6">
        <v>19010300</v>
      </c>
      <c r="C87" s="6" t="s">
        <v>68</v>
      </c>
      <c r="D87" s="33">
        <v>1500</v>
      </c>
      <c r="E87" s="33">
        <v>1500</v>
      </c>
      <c r="F87" s="34">
        <v>0</v>
      </c>
      <c r="G87" s="34">
        <v>0</v>
      </c>
      <c r="H87" s="35">
        <v>3.95</v>
      </c>
      <c r="I87" s="36">
        <f t="shared" ref="I87:I96" si="27">G87-F87</f>
        <v>0</v>
      </c>
      <c r="J87" s="29">
        <v>0</v>
      </c>
      <c r="K87" s="36">
        <f t="shared" ref="K87:K96" si="28">G87-H87</f>
        <v>-3.95</v>
      </c>
      <c r="L87" s="37">
        <v>0</v>
      </c>
    </row>
    <row r="88" spans="1:15" ht="18.75" customHeight="1" x14ac:dyDescent="0.25">
      <c r="A88" s="5"/>
      <c r="B88" s="7">
        <v>20000000</v>
      </c>
      <c r="C88" s="7" t="s">
        <v>39</v>
      </c>
      <c r="D88" s="25">
        <v>1325000</v>
      </c>
      <c r="E88" s="25">
        <v>1325000</v>
      </c>
      <c r="F88" s="26">
        <f>F89</f>
        <v>331250</v>
      </c>
      <c r="G88" s="26">
        <f t="shared" ref="G88:H89" si="29">G89</f>
        <v>253774.23</v>
      </c>
      <c r="H88" s="27">
        <f t="shared" si="29"/>
        <v>219975.12</v>
      </c>
      <c r="I88" s="28">
        <f t="shared" si="27"/>
        <v>-77475.76999999999</v>
      </c>
      <c r="J88" s="29">
        <f t="shared" si="23"/>
        <v>76.611088301886795</v>
      </c>
      <c r="K88" s="28">
        <f t="shared" si="28"/>
        <v>33799.110000000015</v>
      </c>
      <c r="L88" s="29">
        <f t="shared" ref="L88:L94" si="30">G88/H88%</f>
        <v>115.36496945654581</v>
      </c>
    </row>
    <row r="89" spans="1:15" ht="18.75" x14ac:dyDescent="0.25">
      <c r="A89" s="5"/>
      <c r="B89" s="7">
        <v>25000000</v>
      </c>
      <c r="C89" s="7" t="s">
        <v>69</v>
      </c>
      <c r="D89" s="25">
        <v>1325000</v>
      </c>
      <c r="E89" s="25">
        <v>1325000</v>
      </c>
      <c r="F89" s="26">
        <f>F90</f>
        <v>331250</v>
      </c>
      <c r="G89" s="26">
        <f t="shared" si="29"/>
        <v>253774.23</v>
      </c>
      <c r="H89" s="27">
        <f t="shared" si="29"/>
        <v>219975.12</v>
      </c>
      <c r="I89" s="28">
        <f t="shared" si="27"/>
        <v>-77475.76999999999</v>
      </c>
      <c r="J89" s="29">
        <f t="shared" si="23"/>
        <v>76.611088301886795</v>
      </c>
      <c r="K89" s="28">
        <f t="shared" si="28"/>
        <v>33799.110000000015</v>
      </c>
      <c r="L89" s="29">
        <f t="shared" si="30"/>
        <v>115.36496945654581</v>
      </c>
    </row>
    <row r="90" spans="1:15" ht="53.25" customHeight="1" x14ac:dyDescent="0.25">
      <c r="A90" s="5"/>
      <c r="B90" s="8">
        <v>25010000</v>
      </c>
      <c r="C90" s="8" t="s">
        <v>70</v>
      </c>
      <c r="D90" s="30">
        <v>1325000</v>
      </c>
      <c r="E90" s="30">
        <v>1325000</v>
      </c>
      <c r="F90" s="31">
        <f>F91+F92</f>
        <v>331250</v>
      </c>
      <c r="G90" s="31">
        <f>G91+G92</f>
        <v>253774.23</v>
      </c>
      <c r="H90" s="32">
        <f>H91+H92</f>
        <v>219975.12</v>
      </c>
      <c r="I90" s="28">
        <f t="shared" si="27"/>
        <v>-77475.76999999999</v>
      </c>
      <c r="J90" s="29">
        <f t="shared" si="23"/>
        <v>76.611088301886795</v>
      </c>
      <c r="K90" s="28">
        <f t="shared" si="28"/>
        <v>33799.110000000015</v>
      </c>
      <c r="L90" s="29">
        <f t="shared" si="30"/>
        <v>115.36496945654581</v>
      </c>
    </row>
    <row r="91" spans="1:15" ht="36.75" customHeight="1" x14ac:dyDescent="0.25">
      <c r="A91" s="5"/>
      <c r="B91" s="6">
        <v>25010100</v>
      </c>
      <c r="C91" s="6" t="s">
        <v>71</v>
      </c>
      <c r="D91" s="33">
        <v>980000</v>
      </c>
      <c r="E91" s="33">
        <v>980000</v>
      </c>
      <c r="F91" s="34">
        <v>245000</v>
      </c>
      <c r="G91" s="34">
        <v>233175.45</v>
      </c>
      <c r="H91" s="35">
        <v>184612.73</v>
      </c>
      <c r="I91" s="36">
        <f t="shared" si="27"/>
        <v>-11824.549999999988</v>
      </c>
      <c r="J91" s="29">
        <f t="shared" si="23"/>
        <v>95.173653061224499</v>
      </c>
      <c r="K91" s="36">
        <f t="shared" si="28"/>
        <v>48562.720000000001</v>
      </c>
      <c r="L91" s="37">
        <f t="shared" si="30"/>
        <v>126.30518491330473</v>
      </c>
    </row>
    <row r="92" spans="1:15" ht="18.75" customHeight="1" x14ac:dyDescent="0.25">
      <c r="A92" s="5"/>
      <c r="B92" s="6">
        <v>25010300</v>
      </c>
      <c r="C92" s="6" t="s">
        <v>72</v>
      </c>
      <c r="D92" s="33">
        <v>345000</v>
      </c>
      <c r="E92" s="33">
        <v>345000</v>
      </c>
      <c r="F92" s="34">
        <v>86250</v>
      </c>
      <c r="G92" s="34">
        <v>20598.78</v>
      </c>
      <c r="H92" s="35">
        <v>35362.39</v>
      </c>
      <c r="I92" s="36">
        <f t="shared" si="27"/>
        <v>-65651.22</v>
      </c>
      <c r="J92" s="29">
        <f t="shared" si="23"/>
        <v>23.882643478260867</v>
      </c>
      <c r="K92" s="36">
        <f t="shared" si="28"/>
        <v>-14763.61</v>
      </c>
      <c r="L92" s="37">
        <f t="shared" si="30"/>
        <v>58.250531143398391</v>
      </c>
    </row>
    <row r="93" spans="1:15" ht="21.75" customHeight="1" x14ac:dyDescent="0.25">
      <c r="A93" s="5"/>
      <c r="B93" s="62" t="s">
        <v>78</v>
      </c>
      <c r="C93" s="63"/>
      <c r="D93" s="55">
        <v>1352400</v>
      </c>
      <c r="E93" s="55">
        <f>E82+E88</f>
        <v>1352400</v>
      </c>
      <c r="F93" s="55">
        <f t="shared" ref="F93:H93" si="31">F82+F88</f>
        <v>331250</v>
      </c>
      <c r="G93" s="55">
        <f t="shared" si="31"/>
        <v>257484.32</v>
      </c>
      <c r="H93" s="56">
        <f t="shared" si="31"/>
        <v>223697.38</v>
      </c>
      <c r="I93" s="57">
        <f t="shared" si="27"/>
        <v>-73765.679999999993</v>
      </c>
      <c r="J93" s="58">
        <f t="shared" si="23"/>
        <v>77.731115471698118</v>
      </c>
      <c r="K93" s="57">
        <f t="shared" si="28"/>
        <v>33786.94</v>
      </c>
      <c r="L93" s="58">
        <f t="shared" si="30"/>
        <v>115.10386040283528</v>
      </c>
    </row>
    <row r="94" spans="1:15" ht="18.75" customHeight="1" x14ac:dyDescent="0.25">
      <c r="A94" s="5"/>
      <c r="B94" s="62" t="s">
        <v>79</v>
      </c>
      <c r="C94" s="63"/>
      <c r="D94" s="55">
        <v>1352400</v>
      </c>
      <c r="E94" s="55">
        <f>E93</f>
        <v>1352400</v>
      </c>
      <c r="F94" s="55">
        <f t="shared" ref="F94:H94" si="32">F93</f>
        <v>331250</v>
      </c>
      <c r="G94" s="55">
        <f t="shared" si="32"/>
        <v>257484.32</v>
      </c>
      <c r="H94" s="56">
        <f t="shared" si="32"/>
        <v>223697.38</v>
      </c>
      <c r="I94" s="57">
        <f t="shared" si="27"/>
        <v>-73765.679999999993</v>
      </c>
      <c r="J94" s="58">
        <f t="shared" si="23"/>
        <v>77.731115471698118</v>
      </c>
      <c r="K94" s="57">
        <f t="shared" si="28"/>
        <v>33786.94</v>
      </c>
      <c r="L94" s="58">
        <f t="shared" si="30"/>
        <v>115.10386040283528</v>
      </c>
    </row>
    <row r="95" spans="1:15" s="18" customFormat="1" ht="18.600000000000001" customHeight="1" x14ac:dyDescent="0.25">
      <c r="B95" s="65" t="s">
        <v>98</v>
      </c>
      <c r="C95" s="66"/>
      <c r="D95" s="45">
        <f>D79+D93</f>
        <v>74579400</v>
      </c>
      <c r="E95" s="45">
        <f t="shared" ref="E95:H95" si="33">E79+E93</f>
        <v>74579400</v>
      </c>
      <c r="F95" s="45">
        <f t="shared" si="33"/>
        <v>15765850</v>
      </c>
      <c r="G95" s="45">
        <f t="shared" si="33"/>
        <v>16996279.870000001</v>
      </c>
      <c r="H95" s="45">
        <f t="shared" si="33"/>
        <v>14751086.670000004</v>
      </c>
      <c r="I95" s="45">
        <f t="shared" si="27"/>
        <v>1230429.870000001</v>
      </c>
      <c r="J95" s="46">
        <f t="shared" ref="J95:J96" si="34">G95/F95%</f>
        <v>107.80439919192432</v>
      </c>
      <c r="K95" s="47">
        <f t="shared" si="28"/>
        <v>2245193.1999999974</v>
      </c>
      <c r="L95" s="48">
        <f>G95/H95%</f>
        <v>115.22052747860369</v>
      </c>
      <c r="M95" s="19"/>
      <c r="N95" s="19"/>
      <c r="O95" s="19"/>
    </row>
    <row r="96" spans="1:15" s="18" customFormat="1" ht="18" customHeight="1" x14ac:dyDescent="0.25">
      <c r="B96" s="65" t="s">
        <v>61</v>
      </c>
      <c r="C96" s="66"/>
      <c r="D96" s="45">
        <f>D80+D94</f>
        <v>127831700</v>
      </c>
      <c r="E96" s="45">
        <f t="shared" ref="E96:H96" si="35">E80+E94</f>
        <v>131235698</v>
      </c>
      <c r="F96" s="45">
        <f t="shared" si="35"/>
        <v>28446293</v>
      </c>
      <c r="G96" s="45">
        <f t="shared" si="35"/>
        <v>29676825.870000001</v>
      </c>
      <c r="H96" s="45">
        <f t="shared" si="35"/>
        <v>27431633.670000002</v>
      </c>
      <c r="I96" s="45">
        <f t="shared" si="27"/>
        <v>1230532.870000001</v>
      </c>
      <c r="J96" s="46">
        <f t="shared" si="34"/>
        <v>104.32581099407224</v>
      </c>
      <c r="K96" s="47">
        <f t="shared" si="28"/>
        <v>2245192.1999999993</v>
      </c>
      <c r="L96" s="48">
        <f>G96/H96%</f>
        <v>108.18468278998418</v>
      </c>
      <c r="M96" s="19"/>
      <c r="N96" s="19"/>
      <c r="O96" s="19"/>
    </row>
    <row r="97" spans="2:15" s="20" customFormat="1" ht="18" customHeight="1" x14ac:dyDescent="0.25">
      <c r="B97" s="21"/>
      <c r="C97" s="21"/>
      <c r="D97" s="49"/>
      <c r="E97" s="49"/>
      <c r="F97" s="49"/>
      <c r="G97" s="49"/>
      <c r="H97" s="49"/>
      <c r="I97" s="49"/>
      <c r="J97" s="50"/>
      <c r="K97" s="51"/>
      <c r="L97" s="52"/>
      <c r="M97" s="22"/>
      <c r="N97" s="22"/>
      <c r="O97" s="22"/>
    </row>
    <row r="98" spans="2:15" ht="35.25" customHeight="1" x14ac:dyDescent="0.25">
      <c r="B98" s="64" t="s">
        <v>74</v>
      </c>
      <c r="C98" s="64"/>
      <c r="D98" s="53"/>
      <c r="E98" s="53"/>
      <c r="F98" s="53"/>
      <c r="G98" s="72" t="s">
        <v>75</v>
      </c>
      <c r="H98" s="72"/>
      <c r="I98" s="72"/>
      <c r="J98" s="72"/>
      <c r="K98" s="72"/>
      <c r="L98" s="72"/>
    </row>
  </sheetData>
  <autoFilter ref="H91:H92"/>
  <mergeCells count="22">
    <mergeCell ref="K1:L1"/>
    <mergeCell ref="A79:C79"/>
    <mergeCell ref="A80:C80"/>
    <mergeCell ref="A2:M2"/>
    <mergeCell ref="A4:M4"/>
    <mergeCell ref="D6:D7"/>
    <mergeCell ref="E6:E7"/>
    <mergeCell ref="K6:L6"/>
    <mergeCell ref="B6:B7"/>
    <mergeCell ref="C6:C7"/>
    <mergeCell ref="F6:F7"/>
    <mergeCell ref="G6:G7"/>
    <mergeCell ref="H6:H7"/>
    <mergeCell ref="I6:J6"/>
    <mergeCell ref="B93:C93"/>
    <mergeCell ref="B94:C94"/>
    <mergeCell ref="B98:C98"/>
    <mergeCell ref="B95:C95"/>
    <mergeCell ref="B96:C96"/>
    <mergeCell ref="C81:L81"/>
    <mergeCell ref="C8:L8"/>
    <mergeCell ref="G98:L98"/>
  </mergeCells>
  <pageMargins left="0.39370078740157483" right="0.19685039370078741" top="0.19685039370078741" bottom="0.19685039370078741" header="0" footer="0"/>
  <pageSetup paperSize="9" scale="70" fitToHeight="500" orientation="landscape" verticalDpi="0" r:id="rId1"/>
  <rowBreaks count="1" manualBreakCount="1">
    <brk id="9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2019-04-19T08:04:59Z</cp:lastPrinted>
  <dcterms:created xsi:type="dcterms:W3CDTF">2019-02-04T09:53:15Z</dcterms:created>
  <dcterms:modified xsi:type="dcterms:W3CDTF">2019-04-19T12:35:37Z</dcterms:modified>
</cp:coreProperties>
</file>