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ИРИНА\ЗВИТИ\Звит на 01.06.2019\"/>
    </mc:Choice>
  </mc:AlternateContent>
  <bookViews>
    <workbookView xWindow="0" yWindow="0" windowWidth="21570" windowHeight="10245"/>
  </bookViews>
  <sheets>
    <sheet name="Лист1" sheetId="1" r:id="rId1"/>
  </sheets>
  <definedNames>
    <definedName name="_xlnm._FilterDatabase" localSheetId="0" hidden="1">Лист1!$H$95:$H$98</definedName>
    <definedName name="_xlnm.Print_Titles" localSheetId="0">Лист1!$A:$C,Лист1!$6:$7</definedName>
    <definedName name="_xlnm.Print_Area" localSheetId="0">Лист1!$B$2:$L$109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" l="1"/>
  <c r="L95" i="1"/>
  <c r="L96" i="1"/>
  <c r="L104" i="1"/>
  <c r="L105" i="1"/>
  <c r="L106" i="1"/>
  <c r="J104" i="1"/>
  <c r="J105" i="1"/>
  <c r="J106" i="1"/>
  <c r="H67" i="1" l="1"/>
  <c r="H80" i="1"/>
  <c r="H51" i="1"/>
  <c r="I65" i="1"/>
  <c r="K65" i="1"/>
  <c r="L65" i="1"/>
  <c r="E61" i="1"/>
  <c r="F61" i="1"/>
  <c r="G61" i="1"/>
  <c r="H61" i="1"/>
  <c r="D61" i="1"/>
  <c r="H103" i="1"/>
  <c r="K100" i="1"/>
  <c r="K101" i="1"/>
  <c r="K102" i="1"/>
  <c r="I101" i="1"/>
  <c r="I102" i="1"/>
  <c r="E101" i="1"/>
  <c r="F101" i="1"/>
  <c r="G101" i="1"/>
  <c r="H101" i="1"/>
  <c r="E100" i="1"/>
  <c r="F100" i="1"/>
  <c r="G100" i="1"/>
  <c r="H100" i="1"/>
  <c r="D100" i="1"/>
  <c r="D101" i="1"/>
  <c r="K92" i="1"/>
  <c r="I92" i="1"/>
  <c r="G90" i="1"/>
  <c r="K91" i="1"/>
  <c r="I91" i="1"/>
  <c r="G103" i="1"/>
  <c r="G94" i="1"/>
  <c r="F94" i="1"/>
  <c r="H94" i="1"/>
  <c r="H93" i="1" s="1"/>
  <c r="H90" i="1" s="1"/>
  <c r="D9" i="1"/>
  <c r="F11" i="1"/>
  <c r="F10" i="1" s="1"/>
  <c r="F9" i="1" s="1"/>
  <c r="E68" i="1"/>
  <c r="F68" i="1"/>
  <c r="G68" i="1"/>
  <c r="D68" i="1"/>
  <c r="G70" i="1"/>
  <c r="F70" i="1"/>
  <c r="I70" i="1" s="1"/>
  <c r="E70" i="1"/>
  <c r="I100" i="1" l="1"/>
  <c r="J70" i="1"/>
  <c r="K70" i="1"/>
  <c r="K71" i="1" l="1"/>
  <c r="J71" i="1"/>
  <c r="E20" i="1"/>
  <c r="F20" i="1"/>
  <c r="G20" i="1"/>
  <c r="H20" i="1"/>
  <c r="D20" i="1"/>
  <c r="F18" i="1"/>
  <c r="L99" i="1" l="1"/>
  <c r="K99" i="1"/>
  <c r="H98" i="1"/>
  <c r="H23" i="1" l="1"/>
  <c r="D94" i="1" l="1"/>
  <c r="E94" i="1"/>
  <c r="E98" i="1"/>
  <c r="F98" i="1"/>
  <c r="F93" i="1" s="1"/>
  <c r="G98" i="1"/>
  <c r="D98" i="1"/>
  <c r="I99" i="1"/>
  <c r="J99" i="1"/>
  <c r="K97" i="1"/>
  <c r="J97" i="1"/>
  <c r="I97" i="1"/>
  <c r="D93" i="1" l="1"/>
  <c r="D90" i="1" s="1"/>
  <c r="E93" i="1"/>
  <c r="E90" i="1" s="1"/>
  <c r="J98" i="1"/>
  <c r="L98" i="1"/>
  <c r="K98" i="1"/>
  <c r="G93" i="1"/>
  <c r="F90" i="1"/>
  <c r="I98" i="1"/>
  <c r="G18" i="1" l="1"/>
  <c r="G17" i="1" s="1"/>
  <c r="E18" i="1"/>
  <c r="D18" i="1"/>
  <c r="D17" i="1" s="1"/>
  <c r="E25" i="1"/>
  <c r="F25" i="1"/>
  <c r="G25" i="1"/>
  <c r="D25" i="1"/>
  <c r="D22" i="1" s="1"/>
  <c r="E22" i="1"/>
  <c r="E57" i="1"/>
  <c r="E51" i="1" s="1"/>
  <c r="D57" i="1"/>
  <c r="D51" i="1" s="1"/>
  <c r="D81" i="1" s="1"/>
  <c r="E11" i="1"/>
  <c r="E10" i="1" s="1"/>
  <c r="G11" i="1"/>
  <c r="D11" i="1"/>
  <c r="D10" i="1" s="1"/>
  <c r="E30" i="1"/>
  <c r="F30" i="1"/>
  <c r="G30" i="1"/>
  <c r="D30" i="1"/>
  <c r="E43" i="1"/>
  <c r="F43" i="1"/>
  <c r="G43" i="1"/>
  <c r="D43" i="1"/>
  <c r="F46" i="1"/>
  <c r="G46" i="1"/>
  <c r="E46" i="1"/>
  <c r="F58" i="1"/>
  <c r="F57" i="1" s="1"/>
  <c r="G53" i="1"/>
  <c r="G52" i="1" s="1"/>
  <c r="F53" i="1"/>
  <c r="F52" i="1" s="1"/>
  <c r="F51" i="1" s="1"/>
  <c r="F81" i="1" s="1"/>
  <c r="F82" i="1" s="1"/>
  <c r="G40" i="1"/>
  <c r="D105" i="1" l="1"/>
  <c r="D82" i="1"/>
  <c r="D106" i="1" s="1"/>
  <c r="F17" i="1"/>
  <c r="E17" i="1"/>
  <c r="F23" i="1"/>
  <c r="F22" i="1" s="1"/>
  <c r="G23" i="1"/>
  <c r="G22" i="1" s="1"/>
  <c r="E74" i="1" l="1"/>
  <c r="F74" i="1"/>
  <c r="G74" i="1"/>
  <c r="D74" i="1"/>
  <c r="D70" i="1"/>
  <c r="H66" i="1"/>
  <c r="K76" i="1"/>
  <c r="H74" i="1"/>
  <c r="H68" i="1"/>
  <c r="H58" i="1"/>
  <c r="J32" i="1"/>
  <c r="J33" i="1"/>
  <c r="K16" i="1"/>
  <c r="E77" i="1"/>
  <c r="F77" i="1"/>
  <c r="G77" i="1"/>
  <c r="H77" i="1"/>
  <c r="D77" i="1"/>
  <c r="F67" i="1" l="1"/>
  <c r="F66" i="1" s="1"/>
  <c r="D67" i="1"/>
  <c r="D66" i="1" s="1"/>
  <c r="G67" i="1"/>
  <c r="G66" i="1" s="1"/>
  <c r="E67" i="1"/>
  <c r="E66" i="1" s="1"/>
  <c r="I64" i="1"/>
  <c r="K64" i="1"/>
  <c r="L64" i="1"/>
  <c r="K56" i="1"/>
  <c r="I56" i="1"/>
  <c r="K47" i="1"/>
  <c r="I47" i="1"/>
  <c r="H46" i="1"/>
  <c r="J31" i="1" l="1"/>
  <c r="J34" i="1"/>
  <c r="J36" i="1"/>
  <c r="J37" i="1"/>
  <c r="J38" i="1"/>
  <c r="J39" i="1"/>
  <c r="J44" i="1"/>
  <c r="J45" i="1"/>
  <c r="J48" i="1"/>
  <c r="J49" i="1"/>
  <c r="J50" i="1"/>
  <c r="J52" i="1"/>
  <c r="J54" i="1"/>
  <c r="J59" i="1"/>
  <c r="J62" i="1"/>
  <c r="J63" i="1"/>
  <c r="J67" i="1"/>
  <c r="J68" i="1"/>
  <c r="J69" i="1"/>
  <c r="J72" i="1"/>
  <c r="J73" i="1"/>
  <c r="J77" i="1"/>
  <c r="J78" i="1"/>
  <c r="J80" i="1"/>
  <c r="J95" i="1"/>
  <c r="J96" i="1"/>
  <c r="J27" i="1"/>
  <c r="J18" i="1"/>
  <c r="J19" i="1"/>
  <c r="J20" i="1"/>
  <c r="J21" i="1"/>
  <c r="J22" i="1"/>
  <c r="J17" i="1"/>
  <c r="J11" i="1"/>
  <c r="J12" i="1"/>
  <c r="J13" i="1"/>
  <c r="J14" i="1"/>
  <c r="K79" i="1" l="1"/>
  <c r="K78" i="1"/>
  <c r="I79" i="1"/>
  <c r="I78" i="1"/>
  <c r="I77" i="1"/>
  <c r="G15" i="1" l="1"/>
  <c r="G10" i="1" s="1"/>
  <c r="J10" i="1" l="1"/>
  <c r="K15" i="1"/>
  <c r="G58" i="1"/>
  <c r="I16" i="1"/>
  <c r="I15" i="1"/>
  <c r="H11" i="1"/>
  <c r="H10" i="1" s="1"/>
  <c r="K75" i="1"/>
  <c r="K74" i="1"/>
  <c r="J58" i="1" l="1"/>
  <c r="G57" i="1"/>
  <c r="E40" i="1"/>
  <c r="F40" i="1"/>
  <c r="H40" i="1"/>
  <c r="K40" i="1" s="1"/>
  <c r="D40" i="1"/>
  <c r="E35" i="1"/>
  <c r="F35" i="1"/>
  <c r="F29" i="1" s="1"/>
  <c r="F28" i="1" s="1"/>
  <c r="G35" i="1"/>
  <c r="G29" i="1" s="1"/>
  <c r="G28" i="1" s="1"/>
  <c r="H35" i="1"/>
  <c r="D35" i="1"/>
  <c r="D29" i="1" s="1"/>
  <c r="D28" i="1" s="1"/>
  <c r="J30" i="1"/>
  <c r="H30" i="1"/>
  <c r="E29" i="1" l="1"/>
  <c r="E28" i="1" s="1"/>
  <c r="E9" i="1" s="1"/>
  <c r="E81" i="1" s="1"/>
  <c r="G9" i="1"/>
  <c r="J35" i="1"/>
  <c r="L35" i="1"/>
  <c r="L30" i="1"/>
  <c r="K30" i="1"/>
  <c r="K35" i="1"/>
  <c r="E82" i="1" l="1"/>
  <c r="J29" i="1"/>
  <c r="I12" i="1"/>
  <c r="I13" i="1"/>
  <c r="I14" i="1"/>
  <c r="I19" i="1"/>
  <c r="I21" i="1"/>
  <c r="I24" i="1"/>
  <c r="I26" i="1"/>
  <c r="I27" i="1"/>
  <c r="I31" i="1"/>
  <c r="I32" i="1"/>
  <c r="I33" i="1"/>
  <c r="I34" i="1"/>
  <c r="I36" i="1"/>
  <c r="I37" i="1"/>
  <c r="I38" i="1"/>
  <c r="I39" i="1"/>
  <c r="I41" i="1"/>
  <c r="I42" i="1"/>
  <c r="I44" i="1"/>
  <c r="I45" i="1"/>
  <c r="I48" i="1"/>
  <c r="I49" i="1"/>
  <c r="I50" i="1"/>
  <c r="I54" i="1"/>
  <c r="I55" i="1"/>
  <c r="I59" i="1"/>
  <c r="I60" i="1"/>
  <c r="I62" i="1"/>
  <c r="I63" i="1"/>
  <c r="I69" i="1"/>
  <c r="I72" i="1"/>
  <c r="I73" i="1"/>
  <c r="I80" i="1"/>
  <c r="I87" i="1"/>
  <c r="I88" i="1"/>
  <c r="I89" i="1"/>
  <c r="I95" i="1"/>
  <c r="I96" i="1"/>
  <c r="E103" i="1"/>
  <c r="E105" i="1" s="1"/>
  <c r="J9" i="1" l="1"/>
  <c r="J28" i="1"/>
  <c r="E104" i="1"/>
  <c r="E106" i="1" s="1"/>
  <c r="J93" i="1"/>
  <c r="J94" i="1"/>
  <c r="I40" i="1"/>
  <c r="I35" i="1"/>
  <c r="I30" i="1"/>
  <c r="I94" i="1"/>
  <c r="L87" i="1"/>
  <c r="L12" i="1"/>
  <c r="L13" i="1"/>
  <c r="L14" i="1"/>
  <c r="L19" i="1"/>
  <c r="L27" i="1"/>
  <c r="L31" i="1"/>
  <c r="L32" i="1"/>
  <c r="L33" i="1"/>
  <c r="L34" i="1"/>
  <c r="L36" i="1"/>
  <c r="L37" i="1"/>
  <c r="L38" i="1"/>
  <c r="L39" i="1"/>
  <c r="L44" i="1"/>
  <c r="L45" i="1"/>
  <c r="L48" i="1"/>
  <c r="L49" i="1"/>
  <c r="L50" i="1"/>
  <c r="L54" i="1"/>
  <c r="L59" i="1"/>
  <c r="L62" i="1"/>
  <c r="L63" i="1"/>
  <c r="K12" i="1"/>
  <c r="K13" i="1"/>
  <c r="K14" i="1"/>
  <c r="K19" i="1"/>
  <c r="K21" i="1"/>
  <c r="K24" i="1"/>
  <c r="K26" i="1"/>
  <c r="K27" i="1"/>
  <c r="K31" i="1"/>
  <c r="K32" i="1"/>
  <c r="K33" i="1"/>
  <c r="K34" i="1"/>
  <c r="K36" i="1"/>
  <c r="K37" i="1"/>
  <c r="K38" i="1"/>
  <c r="K39" i="1"/>
  <c r="K41" i="1"/>
  <c r="K42" i="1"/>
  <c r="K44" i="1"/>
  <c r="K45" i="1"/>
  <c r="K48" i="1"/>
  <c r="K49" i="1"/>
  <c r="K50" i="1"/>
  <c r="K54" i="1"/>
  <c r="K55" i="1"/>
  <c r="K59" i="1"/>
  <c r="K60" i="1"/>
  <c r="K62" i="1"/>
  <c r="K63" i="1"/>
  <c r="K69" i="1"/>
  <c r="K72" i="1"/>
  <c r="K73" i="1"/>
  <c r="K80" i="1"/>
  <c r="K77" i="1" s="1"/>
  <c r="K87" i="1"/>
  <c r="K88" i="1"/>
  <c r="K89" i="1"/>
  <c r="K94" i="1"/>
  <c r="K95" i="1"/>
  <c r="K96" i="1"/>
  <c r="H86" i="1"/>
  <c r="G86" i="1"/>
  <c r="F86" i="1"/>
  <c r="F85" i="1" s="1"/>
  <c r="F84" i="1" s="1"/>
  <c r="F103" i="1" s="1"/>
  <c r="F105" i="1" s="1"/>
  <c r="K68" i="1"/>
  <c r="J66" i="1"/>
  <c r="H57" i="1"/>
  <c r="H53" i="1"/>
  <c r="H52" i="1" s="1"/>
  <c r="J53" i="1"/>
  <c r="H43" i="1"/>
  <c r="J43" i="1"/>
  <c r="H29" i="1"/>
  <c r="I29" i="1"/>
  <c r="H25" i="1"/>
  <c r="H22" i="1"/>
  <c r="H18" i="1"/>
  <c r="H17" i="1" s="1"/>
  <c r="K11" i="1"/>
  <c r="K93" i="1" l="1"/>
  <c r="K90" i="1"/>
  <c r="L93" i="1"/>
  <c r="I93" i="1"/>
  <c r="I46" i="1"/>
  <c r="J46" i="1"/>
  <c r="G51" i="1"/>
  <c r="G81" i="1" s="1"/>
  <c r="J61" i="1"/>
  <c r="F104" i="1"/>
  <c r="F106" i="1" s="1"/>
  <c r="I90" i="1"/>
  <c r="H81" i="1"/>
  <c r="H28" i="1"/>
  <c r="H9" i="1" s="1"/>
  <c r="I61" i="1"/>
  <c r="I28" i="1"/>
  <c r="L10" i="1"/>
  <c r="L17" i="1"/>
  <c r="K18" i="1"/>
  <c r="K20" i="1"/>
  <c r="I86" i="1"/>
  <c r="I22" i="1"/>
  <c r="I25" i="1"/>
  <c r="I43" i="1"/>
  <c r="I52" i="1"/>
  <c r="I53" i="1"/>
  <c r="I58" i="1"/>
  <c r="K58" i="1"/>
  <c r="K53" i="1"/>
  <c r="K46" i="1"/>
  <c r="K29" i="1"/>
  <c r="K22" i="1"/>
  <c r="L53" i="1"/>
  <c r="L46" i="1"/>
  <c r="L25" i="1"/>
  <c r="I17" i="1"/>
  <c r="I18" i="1"/>
  <c r="I20" i="1"/>
  <c r="I23" i="1"/>
  <c r="L29" i="1"/>
  <c r="I66" i="1"/>
  <c r="I68" i="1"/>
  <c r="L86" i="1"/>
  <c r="G85" i="1"/>
  <c r="K61" i="1"/>
  <c r="K52" i="1"/>
  <c r="K43" i="1"/>
  <c r="K25" i="1"/>
  <c r="K23" i="1"/>
  <c r="K17" i="1"/>
  <c r="L61" i="1"/>
  <c r="L58" i="1"/>
  <c r="L52" i="1"/>
  <c r="L43" i="1"/>
  <c r="L22" i="1"/>
  <c r="L18" i="1"/>
  <c r="K10" i="1"/>
  <c r="L11" i="1"/>
  <c r="K66" i="1"/>
  <c r="K67" i="1"/>
  <c r="H85" i="1"/>
  <c r="K86" i="1"/>
  <c r="G82" i="1" l="1"/>
  <c r="G106" i="1" s="1"/>
  <c r="G105" i="1"/>
  <c r="K28" i="1"/>
  <c r="L28" i="1"/>
  <c r="L90" i="1"/>
  <c r="J90" i="1"/>
  <c r="J57" i="1"/>
  <c r="K57" i="1"/>
  <c r="L57" i="1"/>
  <c r="I57" i="1"/>
  <c r="I67" i="1"/>
  <c r="I10" i="1"/>
  <c r="I85" i="1"/>
  <c r="G84" i="1"/>
  <c r="I11" i="1"/>
  <c r="L85" i="1"/>
  <c r="K85" i="1"/>
  <c r="H84" i="1"/>
  <c r="H105" i="1" s="1"/>
  <c r="L9" i="1"/>
  <c r="K9" i="1"/>
  <c r="L81" i="1" l="1"/>
  <c r="H82" i="1"/>
  <c r="J81" i="1"/>
  <c r="J51" i="1"/>
  <c r="I51" i="1"/>
  <c r="K51" i="1"/>
  <c r="L51" i="1"/>
  <c r="I84" i="1"/>
  <c r="I81" i="1"/>
  <c r="K81" i="1"/>
  <c r="I9" i="1"/>
  <c r="H104" i="1"/>
  <c r="H106" i="1" s="1"/>
  <c r="L84" i="1"/>
  <c r="K84" i="1"/>
  <c r="J82" i="1" l="1"/>
  <c r="I82" i="1"/>
  <c r="K103" i="1"/>
  <c r="K105" i="1" s="1"/>
  <c r="J103" i="1"/>
  <c r="L82" i="1"/>
  <c r="I103" i="1"/>
  <c r="I105" i="1" s="1"/>
  <c r="G104" i="1"/>
  <c r="K82" i="1"/>
  <c r="L103" i="1"/>
  <c r="K104" i="1" l="1"/>
  <c r="I104" i="1"/>
  <c r="I106" i="1" l="1"/>
  <c r="K106" i="1"/>
</calcChain>
</file>

<file path=xl/sharedStrings.xml><?xml version="1.0" encoding="utf-8"?>
<sst xmlns="http://schemas.openxmlformats.org/spreadsheetml/2006/main" count="118" uniqueCount="112">
  <si>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</si>
  <si>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</si>
  <si>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</si>
  <si>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</si>
  <si>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</si>
  <si>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</si>
  <si>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</si>
  <si>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</si>
  <si>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</si>
  <si>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</si>
  <si>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</si>
  <si>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</si>
  <si>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</si>
  <si>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</si>
  <si>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</si>
  <si>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</si>
  <si>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</si>
  <si>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</si>
  <si>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</si>
  <si>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</si>
  <si>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</si>
  <si>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</si>
  <si>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</si>
  <si>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</si>
  <si>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</si>
  <si>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</si>
  <si>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</si>
  <si>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</si>
  <si>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</si>
  <si>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</si>
  <si>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</si>
  <si>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</si>
  <si>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</si>
  <si>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</si>
  <si>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</si>
  <si>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</si>
  <si>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</si>
  <si>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</si>
  <si>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</si>
  <si>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</si>
  <si>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</si>
  <si>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</si>
  <si>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</si>
  <si>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</si>
  <si>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</si>
  <si>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</si>
  <si>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</si>
  <si>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</si>
  <si>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</si>
  <si>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</si>
  <si>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</si>
  <si>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</si>
  <si>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</si>
  <si>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</si>
  <si>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</si>
  <si>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</si>
  <si>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</si>
  <si>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</si>
  <si>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</si>
  <si>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</si>
  <si>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</si>
  <si>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</si>
  <si>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</si>
  <si>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 xml:space="preserve">СПЕЦІАЛЬНИЙ ФОНД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</si>
  <si>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</si>
  <si>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</si>
  <si>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</si>
  <si>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</si>
  <si>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</si>
  <si>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</si>
  <si>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</si>
  <si>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</si>
  <si>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</si>
  <si>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 xml:space="preserve"> Аналіз виконання плану по доходах Піщанської сільської ради</t>
  </si>
  <si>
    <t>Начальник фінансово-економічного відділу</t>
  </si>
  <si>
    <t xml:space="preserve"> Н.В. Шелєгова</t>
  </si>
  <si>
    <t>Податок на нерухоме майно, відмінне від земельної ділянки</t>
  </si>
  <si>
    <t>Туристичний збір  з фізичних осіб та  з юридичних осіб </t>
  </si>
  <si>
    <t>Всього без урахування трансферт по спеціальному фонду</t>
  </si>
  <si>
    <t>Всього по спеціальному фонду</t>
  </si>
  <si>
    <t>Затверджено по бюджету на  2019 рік</t>
  </si>
  <si>
    <t>Затверджено по бюджету з урахуванням змін на  2019 рік</t>
  </si>
  <si>
    <t>Єдиний податок, нарахований до 1 січня 2011 року</t>
  </si>
  <si>
    <t xml:space="preserve"> 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</si>
  <si>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 Інші надходження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</si>
  <si>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</si>
  <si>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</si>
  <si>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</si>
  <si>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</si>
  <si>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</si>
  <si>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</si>
  <si>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Інші дотації з місцевого бюджету</t>
  </si>
  <si>
    <t>Всього без урахування трансфертів</t>
  </si>
  <si>
    <t xml:space="preserve">Транспортний податок </t>
  </si>
  <si>
    <t xml:space="preserve">Земельний податок та орендна плата </t>
  </si>
  <si>
    <t>Додаток 1</t>
  </si>
  <si>
    <t xml:space="preserve"> 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</si>
  <si>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</si>
  <si>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</si>
  <si>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</si>
  <si>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за січень-травень 2019 року</t>
  </si>
  <si>
    <t>Затверджено по бюджету з урахуванням змін за січень-травень 2019 року</t>
  </si>
  <si>
    <t>Виконано за січень-травень 2019 року на співставних умовах</t>
  </si>
  <si>
    <t>Виконано за січень-травень 2018 року на співставних умовах</t>
  </si>
  <si>
    <t>Відхилення до факту                 січень-травень 2018 року</t>
  </si>
  <si>
    <t>Відхилення до уточненого плану на січень-травень 2019 року</t>
  </si>
  <si>
    <t>Субвенція з державного бюджету місцевим бюджетам на формування інфраструктури об`єднаних територіальних громад</t>
  </si>
  <si>
    <t xml:space="preserve">Надходження коштів від відшкодування втрат сільськогосподарського і лісогосподарського виробництва </t>
  </si>
  <si>
    <t>Доходи від операцій з капіталом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</si>
  <si>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</si>
  <si>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 або комунальній власності</t>
  </si>
  <si>
    <t>Кошти за шкоду, що заподіяна на земельні ділянках державної та комунальної власності, які не надані в користування та не передані у власність та інші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</si>
</sst>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0_ ;\-#,##0.00\ 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4" fontId="10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3" fontId="9" fillId="2" borderId="2" xfId="1" applyFont="1" applyFill="1" applyBorder="1" applyAlignment="1">
      <alignment horizontal="right" vertical="center" wrapText="1"/>
    </xf>
    <xf numFmtId="165" fontId="9" fillId="2" borderId="2" xfId="1" applyNumberFormat="1" applyFont="1" applyFill="1" applyBorder="1" applyAlignment="1">
      <alignment horizontal="right" vertical="center" wrapText="1"/>
    </xf>
    <xf numFmtId="43" fontId="12" fillId="2" borderId="2" xfId="1" applyFont="1" applyFill="1" applyBorder="1" applyAlignment="1">
      <alignment horizontal="right" vertical="center" wrapText="1"/>
    </xf>
    <xf numFmtId="43" fontId="10" fillId="2" borderId="2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165" fontId="10" fillId="2" borderId="2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43" fontId="19" fillId="2" borderId="2" xfId="1" applyFont="1" applyFill="1" applyBorder="1" applyAlignment="1">
      <alignment horizontal="right" vertical="center" wrapText="1"/>
    </xf>
    <xf numFmtId="4" fontId="19" fillId="2" borderId="2" xfId="0" applyNumberFormat="1" applyFont="1" applyFill="1" applyBorder="1" applyAlignment="1">
      <alignment horizontal="right" vertical="center" wrapText="1"/>
    </xf>
    <xf numFmtId="164" fontId="20" fillId="2" borderId="2" xfId="0" applyNumberFormat="1" applyFont="1" applyFill="1" applyBorder="1" applyAlignment="1">
      <alignment horizontal="right" vertical="center" wrapText="1"/>
    </xf>
    <xf numFmtId="43" fontId="13" fillId="2" borderId="2" xfId="1" applyFont="1" applyFill="1" applyBorder="1" applyAlignment="1">
      <alignment horizontal="right" vertical="center" wrapText="1"/>
    </xf>
    <xf numFmtId="43" fontId="14" fillId="2" borderId="2" xfId="1" applyFont="1" applyFill="1" applyBorder="1" applyAlignment="1">
      <alignment horizontal="right" vertical="center" wrapText="1"/>
    </xf>
    <xf numFmtId="164" fontId="14" fillId="2" borderId="2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 wrapText="1"/>
    </xf>
    <xf numFmtId="43" fontId="12" fillId="2" borderId="1" xfId="1" applyFont="1" applyFill="1" applyBorder="1" applyAlignment="1">
      <alignment horizontal="right" vertical="center" wrapText="1"/>
    </xf>
    <xf numFmtId="43" fontId="1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wrapText="1"/>
    </xf>
    <xf numFmtId="43" fontId="10" fillId="2" borderId="1" xfId="1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7" fillId="2" borderId="0" xfId="2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right" vertical="center" wrapText="1"/>
    </xf>
    <xf numFmtId="164" fontId="7" fillId="2" borderId="0" xfId="2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view="pageBreakPreview" zoomScale="60" zoomScaleNormal="100" workbookViewId="0">
      <pane xSplit="3" ySplit="7" topLeftCell="D96" activePane="bottomRight" state="frozen"/>
      <selection pane="topRight" activeCell="D1" sqref="D1"/>
      <selection pane="bottomLeft" activeCell="A7" sqref="A7"/>
      <selection pane="bottomRight" activeCell="J104" sqref="J104"/>
    </sheetView>
  </sheetViews>
  <sheetFormatPr defaultRowHeight="15" x14ac:dyDescent="0.25"/>
  <cols>
    <col min="1" max="1" width="0.140625" style="9" customWidth="1"/>
    <col min="2" max="2" width="11.5703125" style="9" customWidth="1"/>
    <col min="3" max="3" width="52.5703125" style="9" customWidth="1"/>
    <col min="4" max="4" width="16.42578125" style="10" customWidth="1"/>
    <col min="5" max="5" width="17" style="10" customWidth="1"/>
    <col min="6" max="6" width="15.85546875" style="10" customWidth="1"/>
    <col min="7" max="7" width="16.140625" style="10" customWidth="1"/>
    <col min="8" max="8" width="20" style="10" customWidth="1"/>
    <col min="9" max="9" width="14.28515625" style="10" customWidth="1"/>
    <col min="10" max="10" width="11" style="10" customWidth="1"/>
    <col min="11" max="11" width="16.42578125" style="10" customWidth="1"/>
    <col min="12" max="12" width="11.28515625" style="10" customWidth="1"/>
    <col min="13" max="13" width="20.85546875" style="9" customWidth="1"/>
    <col min="14" max="14" width="13.7109375" style="9" bestFit="1" customWidth="1"/>
    <col min="15" max="16384" width="9.140625" style="9"/>
  </cols>
  <sheetData>
    <row r="1" spans="1:14" x14ac:dyDescent="0.25">
      <c r="K1" s="57" t="s">
        <v>95</v>
      </c>
      <c r="L1" s="57"/>
    </row>
    <row r="2" spans="1:14" ht="19.5" customHeight="1" x14ac:dyDescent="0.25">
      <c r="A2" s="60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7.5" customHeight="1" x14ac:dyDescent="0.25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1"/>
    </row>
    <row r="4" spans="1:14" x14ac:dyDescent="0.25">
      <c r="A4" s="62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ht="14.25" customHeight="1" x14ac:dyDescent="0.25">
      <c r="L5" s="10" t="s">
        <v>0</v>
      </c>
    </row>
    <row r="6" spans="1:14" s="14" customFormat="1" ht="75" customHeight="1" x14ac:dyDescent="0.25">
      <c r="A6" s="13"/>
      <c r="B6" s="67" t="s">
        <v>1</v>
      </c>
      <c r="C6" s="67" t="s">
        <v>2</v>
      </c>
      <c r="D6" s="63" t="s">
        <v>80</v>
      </c>
      <c r="E6" s="65" t="s">
        <v>81</v>
      </c>
      <c r="F6" s="63" t="s">
        <v>101</v>
      </c>
      <c r="G6" s="63" t="s">
        <v>102</v>
      </c>
      <c r="H6" s="63" t="s">
        <v>103</v>
      </c>
      <c r="I6" s="66" t="s">
        <v>105</v>
      </c>
      <c r="J6" s="66"/>
      <c r="K6" s="66" t="s">
        <v>104</v>
      </c>
      <c r="L6" s="66"/>
    </row>
    <row r="7" spans="1:14" s="14" customFormat="1" ht="42" customHeight="1" x14ac:dyDescent="0.25">
      <c r="A7" s="13"/>
      <c r="B7" s="67"/>
      <c r="C7" s="67"/>
      <c r="D7" s="64"/>
      <c r="E7" s="65"/>
      <c r="F7" s="64"/>
      <c r="G7" s="64"/>
      <c r="H7" s="64"/>
      <c r="I7" s="15" t="s">
        <v>3</v>
      </c>
      <c r="J7" s="15" t="s">
        <v>4</v>
      </c>
      <c r="K7" s="15" t="s">
        <v>3</v>
      </c>
      <c r="L7" s="15" t="s">
        <v>4</v>
      </c>
    </row>
    <row r="8" spans="1:14" ht="21" customHeight="1" x14ac:dyDescent="0.25">
      <c r="A8" s="16"/>
      <c r="B8" s="13"/>
      <c r="C8" s="70" t="s">
        <v>62</v>
      </c>
      <c r="D8" s="71"/>
      <c r="E8" s="71"/>
      <c r="F8" s="71"/>
      <c r="G8" s="71"/>
      <c r="H8" s="71"/>
      <c r="I8" s="71"/>
      <c r="J8" s="71"/>
      <c r="K8" s="71"/>
      <c r="L8" s="72"/>
    </row>
    <row r="9" spans="1:14" ht="18.75" customHeight="1" x14ac:dyDescent="0.25">
      <c r="A9" s="17"/>
      <c r="B9" s="18">
        <v>10000000</v>
      </c>
      <c r="C9" s="18" t="s">
        <v>5</v>
      </c>
      <c r="D9" s="19">
        <f>D10+D17+D22+D28</f>
        <v>73130000</v>
      </c>
      <c r="E9" s="19">
        <f>E10+E17+E22+E28</f>
        <v>73820000</v>
      </c>
      <c r="F9" s="19">
        <f>F10+F17+F22+F28</f>
        <v>27876600</v>
      </c>
      <c r="G9" s="19">
        <f>G10+G17+G22+G28</f>
        <v>30176109.530000001</v>
      </c>
      <c r="H9" s="8">
        <f>H10+H17+H22+H28</f>
        <v>25197988.539999999</v>
      </c>
      <c r="I9" s="1">
        <f>G9-F9</f>
        <v>2299509.5300000012</v>
      </c>
      <c r="J9" s="20">
        <f>G9/F9*100</f>
        <v>108.24888806382414</v>
      </c>
      <c r="K9" s="1">
        <f>G9-H9</f>
        <v>4978120.9900000021</v>
      </c>
      <c r="L9" s="20">
        <f>G9/H9%</f>
        <v>119.75602529581911</v>
      </c>
    </row>
    <row r="10" spans="1:14" ht="43.5" customHeight="1" x14ac:dyDescent="0.25">
      <c r="A10" s="17"/>
      <c r="B10" s="18">
        <v>11000000</v>
      </c>
      <c r="C10" s="18" t="s">
        <v>6</v>
      </c>
      <c r="D10" s="19">
        <f>D11+D15</f>
        <v>44495000</v>
      </c>
      <c r="E10" s="19">
        <f t="shared" ref="E10:G10" si="0">E11+E15</f>
        <v>44885000</v>
      </c>
      <c r="F10" s="19">
        <f t="shared" si="0"/>
        <v>16770000</v>
      </c>
      <c r="G10" s="19">
        <f t="shared" si="0"/>
        <v>17492081.040000003</v>
      </c>
      <c r="H10" s="8">
        <f t="shared" ref="H10" si="1">H11</f>
        <v>14917956.91</v>
      </c>
      <c r="I10" s="1">
        <f t="shared" ref="I10:I88" si="2">G10-F10</f>
        <v>722081.04000000283</v>
      </c>
      <c r="J10" s="20">
        <f t="shared" ref="J10:J78" si="3">G10/F10*100</f>
        <v>104.3057903398927</v>
      </c>
      <c r="K10" s="1">
        <f t="shared" ref="K10:K88" si="4">G10-H10</f>
        <v>2574124.1300000027</v>
      </c>
      <c r="L10" s="20">
        <f t="shared" ref="L10:L87" si="5">G10/H10%</f>
        <v>117.25520555884219</v>
      </c>
    </row>
    <row r="11" spans="1:14" ht="26.25" customHeight="1" x14ac:dyDescent="0.25">
      <c r="A11" s="17"/>
      <c r="B11" s="21">
        <v>11010000</v>
      </c>
      <c r="C11" s="21" t="s">
        <v>7</v>
      </c>
      <c r="D11" s="4">
        <f>D12+D13+D14</f>
        <v>44495000</v>
      </c>
      <c r="E11" s="4">
        <f t="shared" ref="E11:G11" si="6">E12+E13+E14</f>
        <v>44885000</v>
      </c>
      <c r="F11" s="4">
        <f t="shared" si="6"/>
        <v>16770000</v>
      </c>
      <c r="G11" s="4">
        <f t="shared" si="6"/>
        <v>17492081.040000003</v>
      </c>
      <c r="H11" s="7">
        <f t="shared" ref="H11" si="7">H12+H13+H14</f>
        <v>14917956.91</v>
      </c>
      <c r="I11" s="1">
        <f t="shared" si="2"/>
        <v>722081.04000000283</v>
      </c>
      <c r="J11" s="20">
        <f t="shared" si="3"/>
        <v>104.3057903398927</v>
      </c>
      <c r="K11" s="1">
        <f t="shared" si="4"/>
        <v>2574124.1300000027</v>
      </c>
      <c r="L11" s="20">
        <f t="shared" si="5"/>
        <v>117.25520555884219</v>
      </c>
      <c r="N11" s="22"/>
    </row>
    <row r="12" spans="1:14" ht="53.25" customHeight="1" x14ac:dyDescent="0.25">
      <c r="A12" s="17"/>
      <c r="B12" s="17">
        <v>11010100</v>
      </c>
      <c r="C12" s="17" t="s">
        <v>8</v>
      </c>
      <c r="D12" s="23">
        <v>40013000</v>
      </c>
      <c r="E12" s="23">
        <v>40403000</v>
      </c>
      <c r="F12" s="3">
        <v>15200000</v>
      </c>
      <c r="G12" s="3">
        <v>16164106.59</v>
      </c>
      <c r="H12" s="5">
        <v>13025407.82</v>
      </c>
      <c r="I12" s="3">
        <f t="shared" si="2"/>
        <v>964106.58999999985</v>
      </c>
      <c r="J12" s="24">
        <f t="shared" si="3"/>
        <v>106.34280651315788</v>
      </c>
      <c r="K12" s="3">
        <f t="shared" si="4"/>
        <v>3138698.7699999996</v>
      </c>
      <c r="L12" s="24">
        <f t="shared" si="5"/>
        <v>124.09674087271686</v>
      </c>
    </row>
    <row r="13" spans="1:14" ht="53.25" customHeight="1" x14ac:dyDescent="0.25">
      <c r="A13" s="17"/>
      <c r="B13" s="17">
        <v>11010400</v>
      </c>
      <c r="C13" s="17" t="s">
        <v>9</v>
      </c>
      <c r="D13" s="23">
        <v>3992000</v>
      </c>
      <c r="E13" s="23">
        <v>3992000</v>
      </c>
      <c r="F13" s="3">
        <v>1380000</v>
      </c>
      <c r="G13" s="3">
        <v>1005129.85</v>
      </c>
      <c r="H13" s="5">
        <v>1632362.19</v>
      </c>
      <c r="I13" s="3">
        <f t="shared" si="2"/>
        <v>-374870.15</v>
      </c>
      <c r="J13" s="24">
        <f t="shared" si="3"/>
        <v>72.835496376811591</v>
      </c>
      <c r="K13" s="3">
        <f t="shared" si="4"/>
        <v>-627232.34</v>
      </c>
      <c r="L13" s="24">
        <f t="shared" si="5"/>
        <v>61.575173460737901</v>
      </c>
    </row>
    <row r="14" spans="1:14" ht="49.5" customHeight="1" x14ac:dyDescent="0.25">
      <c r="A14" s="17"/>
      <c r="B14" s="17">
        <v>11010500</v>
      </c>
      <c r="C14" s="17" t="s">
        <v>10</v>
      </c>
      <c r="D14" s="23">
        <v>490000</v>
      </c>
      <c r="E14" s="23">
        <v>490000</v>
      </c>
      <c r="F14" s="3">
        <v>190000</v>
      </c>
      <c r="G14" s="3">
        <v>322844.59999999998</v>
      </c>
      <c r="H14" s="5">
        <v>260186.9</v>
      </c>
      <c r="I14" s="3">
        <f t="shared" si="2"/>
        <v>132844.59999999998</v>
      </c>
      <c r="J14" s="24">
        <f t="shared" si="3"/>
        <v>169.91821052631576</v>
      </c>
      <c r="K14" s="3">
        <f t="shared" si="4"/>
        <v>62657.699999999983</v>
      </c>
      <c r="L14" s="24">
        <f t="shared" si="5"/>
        <v>124.0818042722366</v>
      </c>
    </row>
    <row r="15" spans="1:14" s="28" customFormat="1" ht="24" customHeight="1" x14ac:dyDescent="0.25">
      <c r="A15" s="18"/>
      <c r="B15" s="25">
        <v>11020000</v>
      </c>
      <c r="C15" s="26" t="s">
        <v>89</v>
      </c>
      <c r="D15" s="19">
        <v>0</v>
      </c>
      <c r="E15" s="19">
        <v>0</v>
      </c>
      <c r="F15" s="1">
        <v>0</v>
      </c>
      <c r="G15" s="1">
        <f>G16</f>
        <v>0</v>
      </c>
      <c r="H15" s="27">
        <v>0</v>
      </c>
      <c r="I15" s="1">
        <f t="shared" si="2"/>
        <v>0</v>
      </c>
      <c r="J15" s="20">
        <v>0</v>
      </c>
      <c r="K15" s="1">
        <f t="shared" si="4"/>
        <v>0</v>
      </c>
      <c r="L15" s="20">
        <v>0</v>
      </c>
    </row>
    <row r="16" spans="1:14" ht="33" customHeight="1" x14ac:dyDescent="0.25">
      <c r="A16" s="17"/>
      <c r="B16" s="29">
        <v>11020200</v>
      </c>
      <c r="C16" s="30" t="s">
        <v>90</v>
      </c>
      <c r="D16" s="23">
        <v>0</v>
      </c>
      <c r="E16" s="23">
        <v>0</v>
      </c>
      <c r="F16" s="3">
        <v>0</v>
      </c>
      <c r="G16" s="3">
        <v>0</v>
      </c>
      <c r="H16" s="6">
        <v>0</v>
      </c>
      <c r="I16" s="3">
        <f t="shared" si="2"/>
        <v>0</v>
      </c>
      <c r="J16" s="24">
        <v>0</v>
      </c>
      <c r="K16" s="3">
        <f t="shared" ref="K16" si="8">G16-H16</f>
        <v>0</v>
      </c>
      <c r="L16" s="24">
        <v>0</v>
      </c>
    </row>
    <row r="17" spans="1:12" ht="39" customHeight="1" x14ac:dyDescent="0.25">
      <c r="A17" s="17"/>
      <c r="B17" s="18">
        <v>13000000</v>
      </c>
      <c r="C17" s="18" t="s">
        <v>11</v>
      </c>
      <c r="D17" s="19">
        <f>D18+D20</f>
        <v>65500</v>
      </c>
      <c r="E17" s="19">
        <f t="shared" ref="E17:G17" si="9">E18+E20</f>
        <v>65500</v>
      </c>
      <c r="F17" s="19">
        <f t="shared" si="9"/>
        <v>20000</v>
      </c>
      <c r="G17" s="19">
        <f t="shared" si="9"/>
        <v>31501.98</v>
      </c>
      <c r="H17" s="8">
        <f t="shared" ref="H17" si="10">H18+H20</f>
        <v>25090.28</v>
      </c>
      <c r="I17" s="1">
        <f t="shared" si="2"/>
        <v>11501.98</v>
      </c>
      <c r="J17" s="20">
        <f t="shared" si="3"/>
        <v>157.50990000000002</v>
      </c>
      <c r="K17" s="1">
        <f t="shared" si="4"/>
        <v>6411.7000000000007</v>
      </c>
      <c r="L17" s="20">
        <f t="shared" si="5"/>
        <v>125.554517526309</v>
      </c>
    </row>
    <row r="18" spans="1:12" ht="36.75" customHeight="1" x14ac:dyDescent="0.25">
      <c r="A18" s="17"/>
      <c r="B18" s="31">
        <v>13010000</v>
      </c>
      <c r="C18" s="31" t="s">
        <v>12</v>
      </c>
      <c r="D18" s="32">
        <f>D19</f>
        <v>42200</v>
      </c>
      <c r="E18" s="32">
        <f t="shared" ref="E18:F18" si="11">E19</f>
        <v>42200</v>
      </c>
      <c r="F18" s="32">
        <f t="shared" si="11"/>
        <v>11000</v>
      </c>
      <c r="G18" s="32">
        <f>G19</f>
        <v>16242.5</v>
      </c>
      <c r="H18" s="33">
        <f t="shared" ref="H18" si="12">H19</f>
        <v>12545.14</v>
      </c>
      <c r="I18" s="34">
        <f t="shared" si="2"/>
        <v>5242.5</v>
      </c>
      <c r="J18" s="35">
        <f t="shared" si="3"/>
        <v>147.65909090909091</v>
      </c>
      <c r="K18" s="34">
        <f t="shared" si="4"/>
        <v>3697.3600000000006</v>
      </c>
      <c r="L18" s="35">
        <f t="shared" si="5"/>
        <v>129.47244909183956</v>
      </c>
    </row>
    <row r="19" spans="1:12" ht="84" customHeight="1" x14ac:dyDescent="0.25">
      <c r="A19" s="17"/>
      <c r="B19" s="17">
        <v>13010200</v>
      </c>
      <c r="C19" s="17" t="s">
        <v>13</v>
      </c>
      <c r="D19" s="23">
        <v>42200</v>
      </c>
      <c r="E19" s="23">
        <v>42200</v>
      </c>
      <c r="F19" s="3">
        <v>11000</v>
      </c>
      <c r="G19" s="3">
        <v>16242.5</v>
      </c>
      <c r="H19" s="36">
        <v>12545.14</v>
      </c>
      <c r="I19" s="3">
        <f t="shared" si="2"/>
        <v>5242.5</v>
      </c>
      <c r="J19" s="24">
        <f t="shared" si="3"/>
        <v>147.65909090909091</v>
      </c>
      <c r="K19" s="3">
        <f t="shared" si="4"/>
        <v>3697.3600000000006</v>
      </c>
      <c r="L19" s="24">
        <f t="shared" si="5"/>
        <v>129.47244909183956</v>
      </c>
    </row>
    <row r="20" spans="1:12" ht="22.5" customHeight="1" x14ac:dyDescent="0.25">
      <c r="A20" s="17"/>
      <c r="B20" s="31">
        <v>13030000</v>
      </c>
      <c r="C20" s="31" t="s">
        <v>14</v>
      </c>
      <c r="D20" s="32">
        <f>D21</f>
        <v>23300</v>
      </c>
      <c r="E20" s="32">
        <f t="shared" ref="E20:H20" si="13">E21</f>
        <v>23300</v>
      </c>
      <c r="F20" s="32">
        <f t="shared" si="13"/>
        <v>9000</v>
      </c>
      <c r="G20" s="32">
        <f t="shared" si="13"/>
        <v>15259.48</v>
      </c>
      <c r="H20" s="32">
        <f t="shared" si="13"/>
        <v>12545.14</v>
      </c>
      <c r="I20" s="3">
        <f t="shared" si="2"/>
        <v>6259.48</v>
      </c>
      <c r="J20" s="24">
        <f t="shared" si="3"/>
        <v>169.54977777777776</v>
      </c>
      <c r="K20" s="3">
        <f t="shared" si="4"/>
        <v>2714.34</v>
      </c>
      <c r="L20" s="24">
        <v>0</v>
      </c>
    </row>
    <row r="21" spans="1:12" ht="51" customHeight="1" x14ac:dyDescent="0.25">
      <c r="A21" s="17"/>
      <c r="B21" s="17">
        <v>13030100</v>
      </c>
      <c r="C21" s="17" t="s">
        <v>15</v>
      </c>
      <c r="D21" s="23">
        <v>23300</v>
      </c>
      <c r="E21" s="23">
        <v>23300</v>
      </c>
      <c r="F21" s="3">
        <v>9000</v>
      </c>
      <c r="G21" s="3">
        <v>15259.48</v>
      </c>
      <c r="H21" s="6">
        <v>12545.14</v>
      </c>
      <c r="I21" s="3">
        <f t="shared" si="2"/>
        <v>6259.48</v>
      </c>
      <c r="J21" s="24">
        <f t="shared" si="3"/>
        <v>169.54977777777776</v>
      </c>
      <c r="K21" s="3">
        <f t="shared" si="4"/>
        <v>2714.34</v>
      </c>
      <c r="L21" s="24">
        <v>0</v>
      </c>
    </row>
    <row r="22" spans="1:12" ht="15.75" x14ac:dyDescent="0.25">
      <c r="A22" s="17"/>
      <c r="B22" s="18">
        <v>14000000</v>
      </c>
      <c r="C22" s="18" t="s">
        <v>16</v>
      </c>
      <c r="D22" s="19">
        <f>D23+D25+D27</f>
        <v>4598500</v>
      </c>
      <c r="E22" s="19">
        <f t="shared" ref="E22:G22" si="14">E23+E25+E27</f>
        <v>4598500</v>
      </c>
      <c r="F22" s="19">
        <f t="shared" si="14"/>
        <v>1880000</v>
      </c>
      <c r="G22" s="19">
        <f t="shared" si="14"/>
        <v>1649899.56</v>
      </c>
      <c r="H22" s="8">
        <f t="shared" ref="H22" si="15">H24+H26+H27</f>
        <v>1714988.68</v>
      </c>
      <c r="I22" s="1">
        <f t="shared" si="2"/>
        <v>-230100.43999999994</v>
      </c>
      <c r="J22" s="20">
        <f t="shared" si="3"/>
        <v>87.760614893617031</v>
      </c>
      <c r="K22" s="1">
        <f t="shared" si="4"/>
        <v>-65089.119999999879</v>
      </c>
      <c r="L22" s="20">
        <f t="shared" si="5"/>
        <v>96.204690983732903</v>
      </c>
    </row>
    <row r="23" spans="1:12" ht="38.25" customHeight="1" x14ac:dyDescent="0.25">
      <c r="A23" s="17"/>
      <c r="B23" s="21">
        <v>14020000</v>
      </c>
      <c r="C23" s="21" t="s">
        <v>17</v>
      </c>
      <c r="D23" s="4">
        <v>660000</v>
      </c>
      <c r="E23" s="4">
        <v>660000</v>
      </c>
      <c r="F23" s="2">
        <f>F24</f>
        <v>264000</v>
      </c>
      <c r="G23" s="2">
        <f>G24</f>
        <v>231271.58</v>
      </c>
      <c r="H23" s="7">
        <f t="shared" ref="H23" si="16">H24</f>
        <v>279602.75</v>
      </c>
      <c r="I23" s="1">
        <f t="shared" si="2"/>
        <v>-32728.420000000013</v>
      </c>
      <c r="J23" s="20">
        <v>0</v>
      </c>
      <c r="K23" s="1">
        <f t="shared" si="4"/>
        <v>-48331.170000000013</v>
      </c>
      <c r="L23" s="20">
        <v>0</v>
      </c>
    </row>
    <row r="24" spans="1:12" ht="15.75" x14ac:dyDescent="0.25">
      <c r="A24" s="17"/>
      <c r="B24" s="17">
        <v>14021900</v>
      </c>
      <c r="C24" s="17" t="s">
        <v>18</v>
      </c>
      <c r="D24" s="23">
        <v>660000</v>
      </c>
      <c r="E24" s="23">
        <v>660000</v>
      </c>
      <c r="F24" s="3">
        <v>264000</v>
      </c>
      <c r="G24" s="3">
        <v>231271.58</v>
      </c>
      <c r="H24" s="5">
        <v>279602.75</v>
      </c>
      <c r="I24" s="3">
        <f t="shared" si="2"/>
        <v>-32728.420000000013</v>
      </c>
      <c r="J24" s="20">
        <v>0</v>
      </c>
      <c r="K24" s="3">
        <f t="shared" si="4"/>
        <v>-48331.170000000013</v>
      </c>
      <c r="L24" s="24">
        <v>0</v>
      </c>
    </row>
    <row r="25" spans="1:12" ht="53.25" customHeight="1" x14ac:dyDescent="0.25">
      <c r="A25" s="17"/>
      <c r="B25" s="21">
        <v>14030000</v>
      </c>
      <c r="C25" s="21" t="s">
        <v>19</v>
      </c>
      <c r="D25" s="4">
        <f>D26</f>
        <v>2708500</v>
      </c>
      <c r="E25" s="4">
        <f t="shared" ref="E25:G25" si="17">E26</f>
        <v>2708500</v>
      </c>
      <c r="F25" s="4">
        <f t="shared" si="17"/>
        <v>1110000</v>
      </c>
      <c r="G25" s="4">
        <f t="shared" si="17"/>
        <v>944321.62</v>
      </c>
      <c r="H25" s="7">
        <f t="shared" ref="H25" si="18">H26+H27</f>
        <v>1435385.93</v>
      </c>
      <c r="I25" s="1">
        <f t="shared" si="2"/>
        <v>-165678.38</v>
      </c>
      <c r="J25" s="20">
        <v>0</v>
      </c>
      <c r="K25" s="1">
        <f t="shared" si="4"/>
        <v>-491064.30999999994</v>
      </c>
      <c r="L25" s="20">
        <f t="shared" si="5"/>
        <v>65.788691407891946</v>
      </c>
    </row>
    <row r="26" spans="1:12" ht="15.75" x14ac:dyDescent="0.25">
      <c r="A26" s="17"/>
      <c r="B26" s="17">
        <v>14031900</v>
      </c>
      <c r="C26" s="17" t="s">
        <v>18</v>
      </c>
      <c r="D26" s="23">
        <v>2708500</v>
      </c>
      <c r="E26" s="23">
        <v>2708500</v>
      </c>
      <c r="F26" s="23">
        <v>1110000</v>
      </c>
      <c r="G26" s="23">
        <v>944321.62</v>
      </c>
      <c r="H26" s="5">
        <v>998229.48</v>
      </c>
      <c r="I26" s="3">
        <f t="shared" si="2"/>
        <v>-165678.38</v>
      </c>
      <c r="J26" s="24">
        <v>0</v>
      </c>
      <c r="K26" s="3">
        <f t="shared" si="4"/>
        <v>-53907.859999999986</v>
      </c>
      <c r="L26" s="24">
        <v>0</v>
      </c>
    </row>
    <row r="27" spans="1:12" s="39" customFormat="1" ht="49.5" customHeight="1" x14ac:dyDescent="0.25">
      <c r="A27" s="21"/>
      <c r="B27" s="21">
        <v>14040000</v>
      </c>
      <c r="C27" s="21" t="s">
        <v>20</v>
      </c>
      <c r="D27" s="4">
        <v>1230000</v>
      </c>
      <c r="E27" s="4">
        <v>1230000</v>
      </c>
      <c r="F27" s="2">
        <v>506000</v>
      </c>
      <c r="G27" s="2">
        <v>474306.36</v>
      </c>
      <c r="H27" s="37">
        <v>437156.45</v>
      </c>
      <c r="I27" s="2">
        <f t="shared" si="2"/>
        <v>-31693.640000000014</v>
      </c>
      <c r="J27" s="38">
        <f t="shared" si="3"/>
        <v>93.736434782608697</v>
      </c>
      <c r="K27" s="2">
        <f t="shared" si="4"/>
        <v>37149.909999999974</v>
      </c>
      <c r="L27" s="38">
        <f t="shared" si="5"/>
        <v>108.49808117894634</v>
      </c>
    </row>
    <row r="28" spans="1:12" ht="15.75" x14ac:dyDescent="0.25">
      <c r="A28" s="17"/>
      <c r="B28" s="18">
        <v>18000000</v>
      </c>
      <c r="C28" s="18" t="s">
        <v>21</v>
      </c>
      <c r="D28" s="19">
        <f>D29+D43+D46</f>
        <v>23971000</v>
      </c>
      <c r="E28" s="19">
        <f t="shared" ref="E28:G28" si="19">E29+E43+E46</f>
        <v>24271000</v>
      </c>
      <c r="F28" s="19">
        <f t="shared" si="19"/>
        <v>9206600</v>
      </c>
      <c r="G28" s="19">
        <f t="shared" si="19"/>
        <v>11002626.949999999</v>
      </c>
      <c r="H28" s="8">
        <f>H29+H43+H46</f>
        <v>8539952.6699999999</v>
      </c>
      <c r="I28" s="1">
        <f t="shared" si="2"/>
        <v>1796026.9499999993</v>
      </c>
      <c r="J28" s="20">
        <f t="shared" si="3"/>
        <v>119.50803716898746</v>
      </c>
      <c r="K28" s="1">
        <f t="shared" si="4"/>
        <v>2462674.2799999993</v>
      </c>
      <c r="L28" s="20">
        <f t="shared" si="5"/>
        <v>128.8370951826364</v>
      </c>
    </row>
    <row r="29" spans="1:12" ht="19.5" customHeight="1" x14ac:dyDescent="0.25">
      <c r="A29" s="17"/>
      <c r="B29" s="21">
        <v>18010000</v>
      </c>
      <c r="C29" s="21" t="s">
        <v>22</v>
      </c>
      <c r="D29" s="4">
        <f>D30+D35+D40</f>
        <v>13196000</v>
      </c>
      <c r="E29" s="4">
        <f t="shared" ref="E29:G29" si="20">E30+E35+E40</f>
        <v>13196000</v>
      </c>
      <c r="F29" s="4">
        <f t="shared" si="20"/>
        <v>4968400</v>
      </c>
      <c r="G29" s="4">
        <f t="shared" si="20"/>
        <v>5785249.7400000002</v>
      </c>
      <c r="H29" s="7">
        <f>H31+H32+H33+H34+H36+H37+H38+H39+H41+H42</f>
        <v>4785274.8099999996</v>
      </c>
      <c r="I29" s="1">
        <f t="shared" si="2"/>
        <v>816849.74000000022</v>
      </c>
      <c r="J29" s="20">
        <f t="shared" si="3"/>
        <v>116.44090129619194</v>
      </c>
      <c r="K29" s="1">
        <f t="shared" si="4"/>
        <v>999974.93000000063</v>
      </c>
      <c r="L29" s="20">
        <f t="shared" si="5"/>
        <v>120.89691751684373</v>
      </c>
    </row>
    <row r="30" spans="1:12" ht="35.25" customHeight="1" x14ac:dyDescent="0.25">
      <c r="A30" s="17"/>
      <c r="B30" s="21"/>
      <c r="C30" s="21" t="s">
        <v>76</v>
      </c>
      <c r="D30" s="4">
        <f>D31+D32+D33+D34</f>
        <v>4851000</v>
      </c>
      <c r="E30" s="4">
        <f t="shared" ref="E30:G30" si="21">E31+E32+E33+E34</f>
        <v>4851000</v>
      </c>
      <c r="F30" s="4">
        <f t="shared" si="21"/>
        <v>1929900</v>
      </c>
      <c r="G30" s="4">
        <f t="shared" si="21"/>
        <v>2436314.46</v>
      </c>
      <c r="H30" s="40">
        <f t="shared" ref="H30:I30" si="22">H31+H32+H33+H34+H36+H37+H38+H39+H41+H42</f>
        <v>4785274.8099999996</v>
      </c>
      <c r="I30" s="4">
        <f t="shared" si="22"/>
        <v>816849.74000000011</v>
      </c>
      <c r="J30" s="20">
        <f t="shared" si="3"/>
        <v>126.24045080055961</v>
      </c>
      <c r="K30" s="1">
        <f t="shared" si="4"/>
        <v>-2348960.3499999996</v>
      </c>
      <c r="L30" s="20">
        <f t="shared" si="5"/>
        <v>50.912738698072808</v>
      </c>
    </row>
    <row r="31" spans="1:12" ht="50.25" customHeight="1" x14ac:dyDescent="0.25">
      <c r="A31" s="17"/>
      <c r="B31" s="17">
        <v>18010100</v>
      </c>
      <c r="C31" s="17" t="s">
        <v>23</v>
      </c>
      <c r="D31" s="23">
        <v>6000</v>
      </c>
      <c r="E31" s="23">
        <v>6000</v>
      </c>
      <c r="F31" s="3">
        <v>3000</v>
      </c>
      <c r="G31" s="3">
        <v>673.5</v>
      </c>
      <c r="H31" s="5">
        <v>7426.35</v>
      </c>
      <c r="I31" s="3">
        <f t="shared" si="2"/>
        <v>-2326.5</v>
      </c>
      <c r="J31" s="24">
        <f t="shared" si="3"/>
        <v>22.45</v>
      </c>
      <c r="K31" s="3">
        <f t="shared" si="4"/>
        <v>-6752.85</v>
      </c>
      <c r="L31" s="24">
        <f t="shared" si="5"/>
        <v>9.0690581510432438</v>
      </c>
    </row>
    <row r="32" spans="1:12" ht="55.5" customHeight="1" x14ac:dyDescent="0.25">
      <c r="A32" s="17"/>
      <c r="B32" s="17">
        <v>18010200</v>
      </c>
      <c r="C32" s="17" t="s">
        <v>24</v>
      </c>
      <c r="D32" s="23">
        <v>990000</v>
      </c>
      <c r="E32" s="23">
        <v>990000</v>
      </c>
      <c r="F32" s="3">
        <v>26000</v>
      </c>
      <c r="G32" s="3">
        <v>212911.76</v>
      </c>
      <c r="H32" s="5">
        <v>208787.85</v>
      </c>
      <c r="I32" s="3">
        <f t="shared" si="2"/>
        <v>186911.76</v>
      </c>
      <c r="J32" s="24">
        <f t="shared" si="3"/>
        <v>818.89138461538471</v>
      </c>
      <c r="K32" s="3">
        <f t="shared" si="4"/>
        <v>4123.9100000000035</v>
      </c>
      <c r="L32" s="24">
        <f t="shared" si="5"/>
        <v>101.97516761631483</v>
      </c>
    </row>
    <row r="33" spans="1:13" ht="56.25" customHeight="1" x14ac:dyDescent="0.25">
      <c r="A33" s="17"/>
      <c r="B33" s="17">
        <v>18010300</v>
      </c>
      <c r="C33" s="17" t="s">
        <v>25</v>
      </c>
      <c r="D33" s="23">
        <v>55000</v>
      </c>
      <c r="E33" s="23">
        <v>55000</v>
      </c>
      <c r="F33" s="3">
        <v>900</v>
      </c>
      <c r="G33" s="3">
        <v>6353.85</v>
      </c>
      <c r="H33" s="5">
        <v>24372.81</v>
      </c>
      <c r="I33" s="3">
        <f t="shared" si="2"/>
        <v>5453.85</v>
      </c>
      <c r="J33" s="24">
        <f t="shared" si="3"/>
        <v>705.98333333333335</v>
      </c>
      <c r="K33" s="3">
        <f t="shared" si="4"/>
        <v>-18018.96</v>
      </c>
      <c r="L33" s="24">
        <f t="shared" si="5"/>
        <v>26.069419160121463</v>
      </c>
    </row>
    <row r="34" spans="1:13" ht="54" customHeight="1" x14ac:dyDescent="0.25">
      <c r="A34" s="17"/>
      <c r="B34" s="17">
        <v>18010400</v>
      </c>
      <c r="C34" s="17" t="s">
        <v>26</v>
      </c>
      <c r="D34" s="23">
        <v>3800000</v>
      </c>
      <c r="E34" s="23">
        <v>3800000</v>
      </c>
      <c r="F34" s="3">
        <v>1900000</v>
      </c>
      <c r="G34" s="3">
        <v>2216375.35</v>
      </c>
      <c r="H34" s="5">
        <v>1469820.82</v>
      </c>
      <c r="I34" s="3">
        <f t="shared" si="2"/>
        <v>316375.35000000009</v>
      </c>
      <c r="J34" s="24">
        <f t="shared" si="3"/>
        <v>116.65133421052631</v>
      </c>
      <c r="K34" s="3">
        <f t="shared" si="4"/>
        <v>746554.53</v>
      </c>
      <c r="L34" s="24">
        <f t="shared" si="5"/>
        <v>150.79221357063102</v>
      </c>
      <c r="M34" s="41"/>
    </row>
    <row r="35" spans="1:13" ht="20.25" customHeight="1" x14ac:dyDescent="0.25">
      <c r="A35" s="17"/>
      <c r="B35" s="17"/>
      <c r="C35" s="21" t="s">
        <v>94</v>
      </c>
      <c r="D35" s="4">
        <f>D36+D37+D38+D39</f>
        <v>8270000</v>
      </c>
      <c r="E35" s="4">
        <f t="shared" ref="E35:I35" si="23">E36+E37+E38+E39</f>
        <v>8270000</v>
      </c>
      <c r="F35" s="4">
        <f t="shared" si="23"/>
        <v>3038500</v>
      </c>
      <c r="G35" s="4">
        <f t="shared" si="23"/>
        <v>3288766.8699999996</v>
      </c>
      <c r="H35" s="40">
        <f t="shared" si="23"/>
        <v>3022907.98</v>
      </c>
      <c r="I35" s="4">
        <f t="shared" si="23"/>
        <v>250266.87000000005</v>
      </c>
      <c r="J35" s="20">
        <f t="shared" si="3"/>
        <v>108.23652690472272</v>
      </c>
      <c r="K35" s="2">
        <f t="shared" si="4"/>
        <v>265858.88999999966</v>
      </c>
      <c r="L35" s="38">
        <f t="shared" si="5"/>
        <v>108.79480592062215</v>
      </c>
      <c r="M35" s="41"/>
    </row>
    <row r="36" spans="1:13" ht="15.75" x14ac:dyDescent="0.25">
      <c r="A36" s="17"/>
      <c r="B36" s="17">
        <v>18010500</v>
      </c>
      <c r="C36" s="17" t="s">
        <v>27</v>
      </c>
      <c r="D36" s="23">
        <v>920000</v>
      </c>
      <c r="E36" s="23">
        <v>920000</v>
      </c>
      <c r="F36" s="3">
        <v>365000</v>
      </c>
      <c r="G36" s="3">
        <v>816945.75</v>
      </c>
      <c r="H36" s="5">
        <v>318325.01</v>
      </c>
      <c r="I36" s="3">
        <f t="shared" si="2"/>
        <v>451945.75</v>
      </c>
      <c r="J36" s="20">
        <f t="shared" si="3"/>
        <v>223.82075342465754</v>
      </c>
      <c r="K36" s="3">
        <f t="shared" si="4"/>
        <v>498620.74</v>
      </c>
      <c r="L36" s="24">
        <f t="shared" si="5"/>
        <v>256.63888300828137</v>
      </c>
    </row>
    <row r="37" spans="1:13" ht="18.75" customHeight="1" x14ac:dyDescent="0.25">
      <c r="A37" s="17"/>
      <c r="B37" s="17">
        <v>18010600</v>
      </c>
      <c r="C37" s="17" t="s">
        <v>28</v>
      </c>
      <c r="D37" s="23">
        <v>5150000</v>
      </c>
      <c r="E37" s="23">
        <v>5150000</v>
      </c>
      <c r="F37" s="3">
        <v>2110000</v>
      </c>
      <c r="G37" s="3">
        <v>1948216.59</v>
      </c>
      <c r="H37" s="5">
        <v>2256850.79</v>
      </c>
      <c r="I37" s="3">
        <f t="shared" si="2"/>
        <v>-161783.40999999992</v>
      </c>
      <c r="J37" s="20">
        <f t="shared" si="3"/>
        <v>92.332539810426539</v>
      </c>
      <c r="K37" s="3">
        <f t="shared" si="4"/>
        <v>-308634.19999999995</v>
      </c>
      <c r="L37" s="24">
        <f t="shared" si="5"/>
        <v>86.324563353167008</v>
      </c>
    </row>
    <row r="38" spans="1:13" ht="15.75" x14ac:dyDescent="0.25">
      <c r="A38" s="17"/>
      <c r="B38" s="17">
        <v>18010700</v>
      </c>
      <c r="C38" s="17" t="s">
        <v>29</v>
      </c>
      <c r="D38" s="23">
        <v>880000</v>
      </c>
      <c r="E38" s="23">
        <v>880000</v>
      </c>
      <c r="F38" s="3">
        <v>33500</v>
      </c>
      <c r="G38" s="3">
        <v>259623.61</v>
      </c>
      <c r="H38" s="5">
        <v>215007.41</v>
      </c>
      <c r="I38" s="3">
        <f t="shared" si="2"/>
        <v>226123.61</v>
      </c>
      <c r="J38" s="20">
        <f t="shared" si="3"/>
        <v>774.99585074626862</v>
      </c>
      <c r="K38" s="3">
        <f t="shared" si="4"/>
        <v>44616.199999999983</v>
      </c>
      <c r="L38" s="24">
        <f t="shared" si="5"/>
        <v>120.75100574440667</v>
      </c>
    </row>
    <row r="39" spans="1:13" ht="18.75" customHeight="1" x14ac:dyDescent="0.25">
      <c r="A39" s="17"/>
      <c r="B39" s="17">
        <v>18010900</v>
      </c>
      <c r="C39" s="17" t="s">
        <v>30</v>
      </c>
      <c r="D39" s="23">
        <v>1320000</v>
      </c>
      <c r="E39" s="23">
        <v>1320000</v>
      </c>
      <c r="F39" s="3">
        <v>530000</v>
      </c>
      <c r="G39" s="3">
        <v>263980.92</v>
      </c>
      <c r="H39" s="5">
        <v>232724.77</v>
      </c>
      <c r="I39" s="3">
        <f t="shared" si="2"/>
        <v>-266019.08</v>
      </c>
      <c r="J39" s="20">
        <f t="shared" si="3"/>
        <v>49.807720754716975</v>
      </c>
      <c r="K39" s="3">
        <f t="shared" si="4"/>
        <v>31256.149999999994</v>
      </c>
      <c r="L39" s="24">
        <f t="shared" si="5"/>
        <v>113.43052138369285</v>
      </c>
    </row>
    <row r="40" spans="1:13" ht="18.75" customHeight="1" x14ac:dyDescent="0.25">
      <c r="A40" s="17"/>
      <c r="B40" s="17"/>
      <c r="C40" s="21" t="s">
        <v>93</v>
      </c>
      <c r="D40" s="4">
        <f>D41+D42</f>
        <v>75000</v>
      </c>
      <c r="E40" s="4">
        <f t="shared" ref="E40:I40" si="24">E41+E42</f>
        <v>75000</v>
      </c>
      <c r="F40" s="4">
        <f t="shared" si="24"/>
        <v>0</v>
      </c>
      <c r="G40" s="4">
        <f>G41+G42</f>
        <v>60168.41</v>
      </c>
      <c r="H40" s="40">
        <f t="shared" si="24"/>
        <v>51959</v>
      </c>
      <c r="I40" s="4">
        <f t="shared" si="24"/>
        <v>60168.41</v>
      </c>
      <c r="J40" s="20">
        <v>0</v>
      </c>
      <c r="K40" s="2">
        <f t="shared" si="4"/>
        <v>8209.4100000000035</v>
      </c>
      <c r="L40" s="38">
        <v>0</v>
      </c>
    </row>
    <row r="41" spans="1:13" ht="23.25" customHeight="1" x14ac:dyDescent="0.25">
      <c r="A41" s="17"/>
      <c r="B41" s="17">
        <v>18011000</v>
      </c>
      <c r="C41" s="17" t="s">
        <v>31</v>
      </c>
      <c r="D41" s="23">
        <v>75000</v>
      </c>
      <c r="E41" s="23">
        <v>75000</v>
      </c>
      <c r="F41" s="3">
        <v>0</v>
      </c>
      <c r="G41" s="3">
        <v>39332.410000000003</v>
      </c>
      <c r="H41" s="5">
        <v>20750</v>
      </c>
      <c r="I41" s="3">
        <f t="shared" si="2"/>
        <v>39332.410000000003</v>
      </c>
      <c r="J41" s="20">
        <v>0</v>
      </c>
      <c r="K41" s="3">
        <f t="shared" si="4"/>
        <v>18582.410000000003</v>
      </c>
      <c r="L41" s="24">
        <v>0</v>
      </c>
    </row>
    <row r="42" spans="1:13" ht="30" customHeight="1" x14ac:dyDescent="0.25">
      <c r="A42" s="17"/>
      <c r="B42" s="17">
        <v>18011100</v>
      </c>
      <c r="C42" s="17" t="s">
        <v>32</v>
      </c>
      <c r="D42" s="23">
        <v>0</v>
      </c>
      <c r="E42" s="23">
        <v>0</v>
      </c>
      <c r="F42" s="3">
        <v>0</v>
      </c>
      <c r="G42" s="3">
        <v>20836</v>
      </c>
      <c r="H42" s="5">
        <v>31209</v>
      </c>
      <c r="I42" s="3">
        <f t="shared" si="2"/>
        <v>20836</v>
      </c>
      <c r="J42" s="20">
        <v>0</v>
      </c>
      <c r="K42" s="3">
        <f t="shared" si="4"/>
        <v>-10373</v>
      </c>
      <c r="L42" s="24">
        <v>0</v>
      </c>
    </row>
    <row r="43" spans="1:13" ht="31.5" x14ac:dyDescent="0.25">
      <c r="A43" s="17"/>
      <c r="B43" s="21">
        <v>18030000</v>
      </c>
      <c r="C43" s="21" t="s">
        <v>77</v>
      </c>
      <c r="D43" s="4">
        <f>D44+D45</f>
        <v>295000</v>
      </c>
      <c r="E43" s="4">
        <f t="shared" ref="E43:G43" si="25">E44+E45</f>
        <v>295000</v>
      </c>
      <c r="F43" s="4">
        <f t="shared" si="25"/>
        <v>89000</v>
      </c>
      <c r="G43" s="4">
        <f t="shared" si="25"/>
        <v>108917.04000000001</v>
      </c>
      <c r="H43" s="7">
        <f>H44+H45</f>
        <v>58775.32</v>
      </c>
      <c r="I43" s="1">
        <f t="shared" si="2"/>
        <v>19917.040000000008</v>
      </c>
      <c r="J43" s="20">
        <f t="shared" si="3"/>
        <v>122.37869662921351</v>
      </c>
      <c r="K43" s="1">
        <f t="shared" si="4"/>
        <v>50141.720000000008</v>
      </c>
      <c r="L43" s="20">
        <f t="shared" si="5"/>
        <v>185.31084135313941</v>
      </c>
    </row>
    <row r="44" spans="1:13" ht="36" customHeight="1" x14ac:dyDescent="0.25">
      <c r="A44" s="17"/>
      <c r="B44" s="17">
        <v>18030100</v>
      </c>
      <c r="C44" s="17" t="s">
        <v>33</v>
      </c>
      <c r="D44" s="23">
        <v>230000</v>
      </c>
      <c r="E44" s="23">
        <v>230000</v>
      </c>
      <c r="F44" s="3">
        <v>70000</v>
      </c>
      <c r="G44" s="3">
        <v>73654.740000000005</v>
      </c>
      <c r="H44" s="5">
        <v>40364.239999999998</v>
      </c>
      <c r="I44" s="3">
        <f t="shared" si="2"/>
        <v>3654.7400000000052</v>
      </c>
      <c r="J44" s="20">
        <f t="shared" si="3"/>
        <v>105.22105714285715</v>
      </c>
      <c r="K44" s="3">
        <f t="shared" si="4"/>
        <v>33290.500000000007</v>
      </c>
      <c r="L44" s="24">
        <f t="shared" si="5"/>
        <v>182.47523055060623</v>
      </c>
    </row>
    <row r="45" spans="1:13" ht="25.5" customHeight="1" x14ac:dyDescent="0.25">
      <c r="A45" s="17"/>
      <c r="B45" s="17">
        <v>18030200</v>
      </c>
      <c r="C45" s="17" t="s">
        <v>34</v>
      </c>
      <c r="D45" s="23">
        <v>65000</v>
      </c>
      <c r="E45" s="23">
        <v>65000</v>
      </c>
      <c r="F45" s="3">
        <v>19000</v>
      </c>
      <c r="G45" s="3">
        <v>35262.300000000003</v>
      </c>
      <c r="H45" s="5">
        <v>18411.080000000002</v>
      </c>
      <c r="I45" s="3">
        <f t="shared" si="2"/>
        <v>16262.300000000003</v>
      </c>
      <c r="J45" s="20">
        <f t="shared" si="3"/>
        <v>185.59105263157895</v>
      </c>
      <c r="K45" s="3">
        <f t="shared" si="4"/>
        <v>16851.22</v>
      </c>
      <c r="L45" s="24">
        <f t="shared" si="5"/>
        <v>191.52760185714254</v>
      </c>
    </row>
    <row r="46" spans="1:13" ht="19.5" customHeight="1" x14ac:dyDescent="0.25">
      <c r="A46" s="17"/>
      <c r="B46" s="21">
        <v>18050000</v>
      </c>
      <c r="C46" s="21" t="s">
        <v>35</v>
      </c>
      <c r="D46" s="4">
        <v>10480000</v>
      </c>
      <c r="E46" s="4">
        <f>E47+E48+E49+E50</f>
        <v>10780000</v>
      </c>
      <c r="F46" s="4">
        <f t="shared" ref="F46:G46" si="26">F47+F48+F49+F50</f>
        <v>4149200</v>
      </c>
      <c r="G46" s="4">
        <f t="shared" si="26"/>
        <v>5108460.17</v>
      </c>
      <c r="H46" s="7">
        <f>H48+H49+H50+H47</f>
        <v>3695902.5399999996</v>
      </c>
      <c r="I46" s="1">
        <f t="shared" si="2"/>
        <v>959260.16999999993</v>
      </c>
      <c r="J46" s="20">
        <f t="shared" si="3"/>
        <v>123.11915959703074</v>
      </c>
      <c r="K46" s="1">
        <f t="shared" si="4"/>
        <v>1412557.6300000004</v>
      </c>
      <c r="L46" s="20">
        <f t="shared" si="5"/>
        <v>138.21955840859374</v>
      </c>
    </row>
    <row r="47" spans="1:13" ht="40.5" customHeight="1" x14ac:dyDescent="0.25">
      <c r="A47" s="17"/>
      <c r="B47" s="21">
        <v>18050200</v>
      </c>
      <c r="C47" s="18" t="s">
        <v>82</v>
      </c>
      <c r="D47" s="4">
        <v>0</v>
      </c>
      <c r="E47" s="4">
        <v>0</v>
      </c>
      <c r="F47" s="2">
        <v>0</v>
      </c>
      <c r="G47" s="2">
        <v>0</v>
      </c>
      <c r="H47" s="7">
        <v>8.6</v>
      </c>
      <c r="I47" s="1">
        <f t="shared" si="2"/>
        <v>0</v>
      </c>
      <c r="J47" s="20">
        <v>0</v>
      </c>
      <c r="K47" s="1">
        <f t="shared" si="4"/>
        <v>-8.6</v>
      </c>
      <c r="L47" s="20">
        <v>0</v>
      </c>
    </row>
    <row r="48" spans="1:13" ht="15.75" x14ac:dyDescent="0.25">
      <c r="A48" s="17"/>
      <c r="B48" s="17">
        <v>18050300</v>
      </c>
      <c r="C48" s="17" t="s">
        <v>36</v>
      </c>
      <c r="D48" s="23">
        <v>455000</v>
      </c>
      <c r="E48" s="23">
        <v>455000</v>
      </c>
      <c r="F48" s="3">
        <v>197000</v>
      </c>
      <c r="G48" s="3">
        <v>237741.02</v>
      </c>
      <c r="H48" s="5">
        <v>187632.51</v>
      </c>
      <c r="I48" s="3">
        <f t="shared" si="2"/>
        <v>40741.01999999999</v>
      </c>
      <c r="J48" s="20">
        <f t="shared" si="3"/>
        <v>120.68072081218273</v>
      </c>
      <c r="K48" s="3">
        <f t="shared" si="4"/>
        <v>50108.50999999998</v>
      </c>
      <c r="L48" s="24">
        <f t="shared" si="5"/>
        <v>126.705665238929</v>
      </c>
    </row>
    <row r="49" spans="1:12" ht="18.75" customHeight="1" x14ac:dyDescent="0.25">
      <c r="A49" s="17"/>
      <c r="B49" s="17">
        <v>18050400</v>
      </c>
      <c r="C49" s="17" t="s">
        <v>37</v>
      </c>
      <c r="D49" s="23">
        <v>6125000</v>
      </c>
      <c r="E49" s="23">
        <v>6425000</v>
      </c>
      <c r="F49" s="3">
        <v>2692200</v>
      </c>
      <c r="G49" s="3">
        <v>3659165.96</v>
      </c>
      <c r="H49" s="5">
        <v>2442951.5499999998</v>
      </c>
      <c r="I49" s="3">
        <f t="shared" si="2"/>
        <v>966965.96</v>
      </c>
      <c r="J49" s="20">
        <f t="shared" si="3"/>
        <v>135.91731520689399</v>
      </c>
      <c r="K49" s="3">
        <f t="shared" si="4"/>
        <v>1216214.4100000001</v>
      </c>
      <c r="L49" s="24">
        <f t="shared" si="5"/>
        <v>149.78463080858072</v>
      </c>
    </row>
    <row r="50" spans="1:12" ht="91.5" customHeight="1" x14ac:dyDescent="0.25">
      <c r="A50" s="17"/>
      <c r="B50" s="17">
        <v>18050500</v>
      </c>
      <c r="C50" s="17" t="s">
        <v>38</v>
      </c>
      <c r="D50" s="23">
        <v>3900000</v>
      </c>
      <c r="E50" s="23">
        <v>3900000</v>
      </c>
      <c r="F50" s="3">
        <v>1260000</v>
      </c>
      <c r="G50" s="3">
        <v>1211553.19</v>
      </c>
      <c r="H50" s="5">
        <v>1065309.8799999999</v>
      </c>
      <c r="I50" s="3">
        <f t="shared" si="2"/>
        <v>-48446.810000000056</v>
      </c>
      <c r="J50" s="20">
        <f t="shared" si="3"/>
        <v>96.155015079365086</v>
      </c>
      <c r="K50" s="3">
        <f t="shared" si="4"/>
        <v>146243.31000000006</v>
      </c>
      <c r="L50" s="24">
        <f t="shared" si="5"/>
        <v>113.72777186671732</v>
      </c>
    </row>
    <row r="51" spans="1:12" ht="18.75" customHeight="1" x14ac:dyDescent="0.25">
      <c r="A51" s="17"/>
      <c r="B51" s="18">
        <v>20000000</v>
      </c>
      <c r="C51" s="18" t="s">
        <v>39</v>
      </c>
      <c r="D51" s="19">
        <f>D52+D57</f>
        <v>97000</v>
      </c>
      <c r="E51" s="19">
        <f t="shared" ref="E51:G51" si="27">E52+E57</f>
        <v>97000</v>
      </c>
      <c r="F51" s="19">
        <f t="shared" si="27"/>
        <v>27000</v>
      </c>
      <c r="G51" s="19">
        <f t="shared" si="27"/>
        <v>44144.36</v>
      </c>
      <c r="H51" s="8">
        <f>H52+H57+H64+H65</f>
        <v>57742.880000000005</v>
      </c>
      <c r="I51" s="1">
        <f t="shared" si="2"/>
        <v>17144.36</v>
      </c>
      <c r="J51" s="20">
        <f t="shared" si="3"/>
        <v>163.49762962962964</v>
      </c>
      <c r="K51" s="1">
        <f t="shared" si="4"/>
        <v>-13598.520000000004</v>
      </c>
      <c r="L51" s="20">
        <f t="shared" si="5"/>
        <v>76.449875724937854</v>
      </c>
    </row>
    <row r="52" spans="1:12" ht="39" customHeight="1" x14ac:dyDescent="0.25">
      <c r="A52" s="17"/>
      <c r="B52" s="18">
        <v>21000000</v>
      </c>
      <c r="C52" s="18" t="s">
        <v>40</v>
      </c>
      <c r="D52" s="19">
        <v>5000</v>
      </c>
      <c r="E52" s="19">
        <v>5000</v>
      </c>
      <c r="F52" s="1">
        <f>F53</f>
        <v>1400</v>
      </c>
      <c r="G52" s="1">
        <f>G53</f>
        <v>20822</v>
      </c>
      <c r="H52" s="8">
        <f>H53</f>
        <v>15980</v>
      </c>
      <c r="I52" s="1">
        <f t="shared" si="2"/>
        <v>19422</v>
      </c>
      <c r="J52" s="20">
        <f t="shared" si="3"/>
        <v>1487.2857142857142</v>
      </c>
      <c r="K52" s="1">
        <f t="shared" si="4"/>
        <v>4842</v>
      </c>
      <c r="L52" s="20">
        <f t="shared" si="5"/>
        <v>130.30037546933667</v>
      </c>
    </row>
    <row r="53" spans="1:12" ht="19.5" customHeight="1" x14ac:dyDescent="0.25">
      <c r="A53" s="17"/>
      <c r="B53" s="21">
        <v>21080000</v>
      </c>
      <c r="C53" s="21" t="s">
        <v>41</v>
      </c>
      <c r="D53" s="4">
        <v>5000</v>
      </c>
      <c r="E53" s="4">
        <v>5000</v>
      </c>
      <c r="F53" s="2">
        <f>F54+F55+F56</f>
        <v>1400</v>
      </c>
      <c r="G53" s="2">
        <f>G54+G55+G56</f>
        <v>20822</v>
      </c>
      <c r="H53" s="7">
        <f>H54+H55</f>
        <v>15980</v>
      </c>
      <c r="I53" s="1">
        <f t="shared" si="2"/>
        <v>19422</v>
      </c>
      <c r="J53" s="20">
        <f t="shared" si="3"/>
        <v>1487.2857142857142</v>
      </c>
      <c r="K53" s="1">
        <f t="shared" si="4"/>
        <v>4842</v>
      </c>
      <c r="L53" s="20">
        <f t="shared" si="5"/>
        <v>130.30037546933667</v>
      </c>
    </row>
    <row r="54" spans="1:12" ht="15.75" x14ac:dyDescent="0.25">
      <c r="A54" s="17"/>
      <c r="B54" s="17">
        <v>21081100</v>
      </c>
      <c r="C54" s="17" t="s">
        <v>42</v>
      </c>
      <c r="D54" s="23">
        <v>5000</v>
      </c>
      <c r="E54" s="23">
        <v>5000</v>
      </c>
      <c r="F54" s="3">
        <v>1400</v>
      </c>
      <c r="G54" s="3">
        <v>1122</v>
      </c>
      <c r="H54" s="5">
        <v>2380</v>
      </c>
      <c r="I54" s="3">
        <f t="shared" si="2"/>
        <v>-278</v>
      </c>
      <c r="J54" s="20">
        <f t="shared" si="3"/>
        <v>80.142857142857139</v>
      </c>
      <c r="K54" s="3">
        <f t="shared" si="4"/>
        <v>-1258</v>
      </c>
      <c r="L54" s="20">
        <f t="shared" si="5"/>
        <v>47.142857142857139</v>
      </c>
    </row>
    <row r="55" spans="1:12" ht="56.25" customHeight="1" x14ac:dyDescent="0.25">
      <c r="A55" s="17"/>
      <c r="B55" s="17">
        <v>21081500</v>
      </c>
      <c r="C55" s="17" t="s">
        <v>43</v>
      </c>
      <c r="D55" s="23">
        <v>0</v>
      </c>
      <c r="E55" s="23">
        <v>0</v>
      </c>
      <c r="F55" s="3">
        <v>0</v>
      </c>
      <c r="G55" s="3">
        <v>19700</v>
      </c>
      <c r="H55" s="6">
        <v>13600</v>
      </c>
      <c r="I55" s="3">
        <f t="shared" si="2"/>
        <v>19700</v>
      </c>
      <c r="J55" s="20">
        <v>0</v>
      </c>
      <c r="K55" s="3">
        <f t="shared" si="4"/>
        <v>6100</v>
      </c>
      <c r="L55" s="20">
        <v>0</v>
      </c>
    </row>
    <row r="56" spans="1:12" ht="56.25" customHeight="1" x14ac:dyDescent="0.25">
      <c r="A56" s="17"/>
      <c r="B56" s="17">
        <v>21010300</v>
      </c>
      <c r="C56" s="17" t="s">
        <v>83</v>
      </c>
      <c r="D56" s="23">
        <v>0</v>
      </c>
      <c r="E56" s="23">
        <v>0</v>
      </c>
      <c r="F56" s="3">
        <v>0</v>
      </c>
      <c r="G56" s="3">
        <v>0</v>
      </c>
      <c r="H56" s="5">
        <v>1070</v>
      </c>
      <c r="I56" s="3">
        <f t="shared" si="2"/>
        <v>0</v>
      </c>
      <c r="J56" s="20">
        <v>0</v>
      </c>
      <c r="K56" s="3">
        <f t="shared" si="4"/>
        <v>-1070</v>
      </c>
      <c r="L56" s="20">
        <v>0</v>
      </c>
    </row>
    <row r="57" spans="1:12" ht="45.75" customHeight="1" x14ac:dyDescent="0.25">
      <c r="A57" s="17"/>
      <c r="B57" s="18">
        <v>22000000</v>
      </c>
      <c r="C57" s="18" t="s">
        <v>44</v>
      </c>
      <c r="D57" s="19">
        <f>D58+D61</f>
        <v>92000</v>
      </c>
      <c r="E57" s="19">
        <f t="shared" ref="E57:G57" si="28">E58+E61</f>
        <v>92000</v>
      </c>
      <c r="F57" s="19">
        <f t="shared" si="28"/>
        <v>25600</v>
      </c>
      <c r="G57" s="19">
        <f t="shared" si="28"/>
        <v>23322.36</v>
      </c>
      <c r="H57" s="8">
        <f>H58+H61</f>
        <v>34541.4</v>
      </c>
      <c r="I57" s="1">
        <f t="shared" si="2"/>
        <v>-2277.6399999999994</v>
      </c>
      <c r="J57" s="20">
        <f t="shared" si="3"/>
        <v>91.102968750000002</v>
      </c>
      <c r="K57" s="1">
        <f t="shared" si="4"/>
        <v>-11219.04</v>
      </c>
      <c r="L57" s="20">
        <f t="shared" si="5"/>
        <v>67.520019454914973</v>
      </c>
    </row>
    <row r="58" spans="1:12" ht="26.25" customHeight="1" x14ac:dyDescent="0.25">
      <c r="A58" s="17"/>
      <c r="B58" s="21">
        <v>22010000</v>
      </c>
      <c r="C58" s="21" t="s">
        <v>45</v>
      </c>
      <c r="D58" s="4">
        <v>70000</v>
      </c>
      <c r="E58" s="4">
        <v>70000</v>
      </c>
      <c r="F58" s="2">
        <f>F59+F60</f>
        <v>19000</v>
      </c>
      <c r="G58" s="2">
        <f>G59+G60</f>
        <v>20342.16</v>
      </c>
      <c r="H58" s="2">
        <f>H59+H60</f>
        <v>29075</v>
      </c>
      <c r="I58" s="1">
        <f t="shared" si="2"/>
        <v>1342.1599999999999</v>
      </c>
      <c r="J58" s="20">
        <f t="shared" si="3"/>
        <v>107.06400000000001</v>
      </c>
      <c r="K58" s="1">
        <f t="shared" si="4"/>
        <v>-8732.84</v>
      </c>
      <c r="L58" s="20">
        <f t="shared" si="5"/>
        <v>69.964436801375754</v>
      </c>
    </row>
    <row r="59" spans="1:12" ht="21.75" customHeight="1" x14ac:dyDescent="0.25">
      <c r="A59" s="17"/>
      <c r="B59" s="17">
        <v>22012500</v>
      </c>
      <c r="C59" s="17" t="s">
        <v>46</v>
      </c>
      <c r="D59" s="23">
        <v>70000</v>
      </c>
      <c r="E59" s="23">
        <v>70000</v>
      </c>
      <c r="F59" s="3">
        <v>19000</v>
      </c>
      <c r="G59" s="3">
        <v>11466.16</v>
      </c>
      <c r="H59" s="5">
        <v>29075</v>
      </c>
      <c r="I59" s="3">
        <f t="shared" si="2"/>
        <v>-7533.84</v>
      </c>
      <c r="J59" s="24">
        <f t="shared" si="3"/>
        <v>60.348210526315796</v>
      </c>
      <c r="K59" s="3">
        <f t="shared" si="4"/>
        <v>-17608.84</v>
      </c>
      <c r="L59" s="24">
        <f t="shared" si="5"/>
        <v>39.436491831470335</v>
      </c>
    </row>
    <row r="60" spans="1:12" ht="46.5" customHeight="1" x14ac:dyDescent="0.25">
      <c r="A60" s="17"/>
      <c r="B60" s="17">
        <v>22012600</v>
      </c>
      <c r="C60" s="17" t="s">
        <v>47</v>
      </c>
      <c r="D60" s="23">
        <v>0</v>
      </c>
      <c r="E60" s="23">
        <v>0</v>
      </c>
      <c r="F60" s="3">
        <v>0</v>
      </c>
      <c r="G60" s="3">
        <v>8876</v>
      </c>
      <c r="H60" s="6">
        <v>0</v>
      </c>
      <c r="I60" s="3">
        <f t="shared" si="2"/>
        <v>8876</v>
      </c>
      <c r="J60" s="24">
        <v>0</v>
      </c>
      <c r="K60" s="3">
        <f t="shared" si="4"/>
        <v>8876</v>
      </c>
      <c r="L60" s="24">
        <v>0</v>
      </c>
    </row>
    <row r="61" spans="1:12" ht="15.75" x14ac:dyDescent="0.25">
      <c r="A61" s="17"/>
      <c r="B61" s="21">
        <v>22090000</v>
      </c>
      <c r="C61" s="21" t="s">
        <v>48</v>
      </c>
      <c r="D61" s="4">
        <f>D62+D63</f>
        <v>22000</v>
      </c>
      <c r="E61" s="4">
        <f t="shared" ref="E61:H61" si="29">E62+E63</f>
        <v>22000</v>
      </c>
      <c r="F61" s="4">
        <f t="shared" si="29"/>
        <v>6600</v>
      </c>
      <c r="G61" s="4">
        <f t="shared" si="29"/>
        <v>2980.2</v>
      </c>
      <c r="H61" s="4">
        <f t="shared" si="29"/>
        <v>5466.4</v>
      </c>
      <c r="I61" s="1">
        <f t="shared" si="2"/>
        <v>-3619.8</v>
      </c>
      <c r="J61" s="20">
        <f t="shared" si="3"/>
        <v>45.154545454545456</v>
      </c>
      <c r="K61" s="1">
        <f t="shared" si="4"/>
        <v>-2486.1999999999998</v>
      </c>
      <c r="L61" s="20">
        <f t="shared" si="5"/>
        <v>54.518513098199918</v>
      </c>
    </row>
    <row r="62" spans="1:12" ht="69" customHeight="1" x14ac:dyDescent="0.25">
      <c r="A62" s="17"/>
      <c r="B62" s="17">
        <v>22090100</v>
      </c>
      <c r="C62" s="17" t="s">
        <v>49</v>
      </c>
      <c r="D62" s="23">
        <v>6000</v>
      </c>
      <c r="E62" s="23">
        <v>6000</v>
      </c>
      <c r="F62" s="3">
        <v>2000</v>
      </c>
      <c r="G62" s="3">
        <v>2980.2</v>
      </c>
      <c r="H62" s="5">
        <v>2642.87</v>
      </c>
      <c r="I62" s="3">
        <f t="shared" si="2"/>
        <v>980.19999999999982</v>
      </c>
      <c r="J62" s="24">
        <f t="shared" si="3"/>
        <v>149.01</v>
      </c>
      <c r="K62" s="3">
        <f t="shared" si="4"/>
        <v>337.32999999999993</v>
      </c>
      <c r="L62" s="24">
        <f t="shared" si="5"/>
        <v>112.76377574379367</v>
      </c>
    </row>
    <row r="63" spans="1:12" ht="27.75" customHeight="1" x14ac:dyDescent="0.25">
      <c r="A63" s="17"/>
      <c r="B63" s="17">
        <v>22090200</v>
      </c>
      <c r="C63" s="17" t="s">
        <v>50</v>
      </c>
      <c r="D63" s="23">
        <v>16000</v>
      </c>
      <c r="E63" s="23">
        <v>16000</v>
      </c>
      <c r="F63" s="3">
        <v>4600</v>
      </c>
      <c r="G63" s="3">
        <v>0</v>
      </c>
      <c r="H63" s="5">
        <v>2823.53</v>
      </c>
      <c r="I63" s="3">
        <f t="shared" si="2"/>
        <v>-4600</v>
      </c>
      <c r="J63" s="24">
        <f t="shared" si="3"/>
        <v>0</v>
      </c>
      <c r="K63" s="3">
        <f t="shared" si="4"/>
        <v>-2823.53</v>
      </c>
      <c r="L63" s="24">
        <f t="shared" si="5"/>
        <v>0</v>
      </c>
    </row>
    <row r="64" spans="1:12" ht="27.75" customHeight="1" x14ac:dyDescent="0.25">
      <c r="A64" s="17"/>
      <c r="B64" s="17">
        <v>24060300</v>
      </c>
      <c r="C64" s="17" t="s">
        <v>84</v>
      </c>
      <c r="D64" s="23">
        <v>0</v>
      </c>
      <c r="E64" s="23">
        <v>0</v>
      </c>
      <c r="F64" s="3">
        <v>0</v>
      </c>
      <c r="G64" s="3">
        <v>0</v>
      </c>
      <c r="H64" s="5">
        <v>3041.43</v>
      </c>
      <c r="I64" s="3">
        <f t="shared" si="2"/>
        <v>0</v>
      </c>
      <c r="J64" s="24">
        <v>0</v>
      </c>
      <c r="K64" s="3">
        <f t="shared" si="4"/>
        <v>-3041.43</v>
      </c>
      <c r="L64" s="24">
        <f t="shared" si="5"/>
        <v>0</v>
      </c>
    </row>
    <row r="65" spans="1:12" ht="48" customHeight="1" x14ac:dyDescent="0.25">
      <c r="A65" s="56"/>
      <c r="B65" s="56">
        <v>24062200</v>
      </c>
      <c r="C65" s="56" t="s">
        <v>111</v>
      </c>
      <c r="D65" s="23">
        <v>0</v>
      </c>
      <c r="E65" s="23">
        <v>0</v>
      </c>
      <c r="F65" s="23">
        <v>0</v>
      </c>
      <c r="G65" s="23">
        <v>0</v>
      </c>
      <c r="H65" s="5">
        <v>4180.05</v>
      </c>
      <c r="I65" s="3">
        <f t="shared" si="2"/>
        <v>0</v>
      </c>
      <c r="J65" s="24"/>
      <c r="K65" s="3">
        <f t="shared" si="4"/>
        <v>-4180.05</v>
      </c>
      <c r="L65" s="24">
        <f t="shared" si="5"/>
        <v>0</v>
      </c>
    </row>
    <row r="66" spans="1:12" ht="18.75" customHeight="1" x14ac:dyDescent="0.25">
      <c r="A66" s="17"/>
      <c r="B66" s="18">
        <v>40000000</v>
      </c>
      <c r="C66" s="55" t="s">
        <v>51</v>
      </c>
      <c r="D66" s="19">
        <f>D67</f>
        <v>53252300</v>
      </c>
      <c r="E66" s="19">
        <f t="shared" ref="E66:G66" si="30">E67</f>
        <v>63177650</v>
      </c>
      <c r="F66" s="19">
        <f t="shared" si="30"/>
        <v>26309110</v>
      </c>
      <c r="G66" s="19">
        <f t="shared" si="30"/>
        <v>26309110</v>
      </c>
      <c r="H66" s="1">
        <f t="shared" ref="H66" si="31">H67</f>
        <v>6369000</v>
      </c>
      <c r="I66" s="1">
        <f t="shared" si="2"/>
        <v>0</v>
      </c>
      <c r="J66" s="20">
        <f t="shared" si="3"/>
        <v>100</v>
      </c>
      <c r="K66" s="1">
        <f t="shared" si="4"/>
        <v>19940110</v>
      </c>
      <c r="L66" s="20">
        <v>0</v>
      </c>
    </row>
    <row r="67" spans="1:12" ht="22.5" customHeight="1" x14ac:dyDescent="0.25">
      <c r="A67" s="17"/>
      <c r="B67" s="18">
        <v>41000000</v>
      </c>
      <c r="C67" s="18" t="s">
        <v>52</v>
      </c>
      <c r="D67" s="19">
        <f>D68+D70+D74+D77</f>
        <v>53252300</v>
      </c>
      <c r="E67" s="19">
        <f>E68+E70+E74+E77</f>
        <v>63177650</v>
      </c>
      <c r="F67" s="19">
        <f>F68+F70+F74+F77</f>
        <v>26309110</v>
      </c>
      <c r="G67" s="19">
        <f>G68+G70+G74+G77</f>
        <v>26309110</v>
      </c>
      <c r="H67" s="1">
        <f>H74+H77</f>
        <v>6369000</v>
      </c>
      <c r="I67" s="1">
        <f t="shared" si="2"/>
        <v>0</v>
      </c>
      <c r="J67" s="20">
        <f t="shared" si="3"/>
        <v>100</v>
      </c>
      <c r="K67" s="1">
        <f t="shared" si="4"/>
        <v>19940110</v>
      </c>
      <c r="L67" s="20">
        <v>0</v>
      </c>
    </row>
    <row r="68" spans="1:12" ht="37.5" customHeight="1" x14ac:dyDescent="0.25">
      <c r="A68" s="17"/>
      <c r="B68" s="21">
        <v>41020000</v>
      </c>
      <c r="C68" s="21" t="s">
        <v>53</v>
      </c>
      <c r="D68" s="4">
        <f>D69</f>
        <v>2675800</v>
      </c>
      <c r="E68" s="4">
        <f t="shared" ref="E68:G68" si="32">E69</f>
        <v>2675800</v>
      </c>
      <c r="F68" s="4">
        <f t="shared" si="32"/>
        <v>1115000</v>
      </c>
      <c r="G68" s="4">
        <f t="shared" si="32"/>
        <v>1115000</v>
      </c>
      <c r="H68" s="4">
        <f t="shared" ref="H68" si="33">H69</f>
        <v>0</v>
      </c>
      <c r="I68" s="1">
        <f t="shared" si="2"/>
        <v>0</v>
      </c>
      <c r="J68" s="20">
        <f t="shared" si="3"/>
        <v>100</v>
      </c>
      <c r="K68" s="1">
        <f t="shared" si="4"/>
        <v>1115000</v>
      </c>
      <c r="L68" s="20">
        <v>0</v>
      </c>
    </row>
    <row r="69" spans="1:12" ht="15.75" x14ac:dyDescent="0.25">
      <c r="A69" s="17"/>
      <c r="B69" s="17">
        <v>41020100</v>
      </c>
      <c r="C69" s="17" t="s">
        <v>54</v>
      </c>
      <c r="D69" s="23">
        <v>2675800</v>
      </c>
      <c r="E69" s="23">
        <v>2675800</v>
      </c>
      <c r="F69" s="3">
        <v>1115000</v>
      </c>
      <c r="G69" s="3">
        <v>1115000</v>
      </c>
      <c r="H69" s="6">
        <v>0</v>
      </c>
      <c r="I69" s="3">
        <f t="shared" si="2"/>
        <v>0</v>
      </c>
      <c r="J69" s="24">
        <f t="shared" si="3"/>
        <v>100</v>
      </c>
      <c r="K69" s="3">
        <f t="shared" si="4"/>
        <v>1115000</v>
      </c>
      <c r="L69" s="24">
        <v>0</v>
      </c>
    </row>
    <row r="70" spans="1:12" ht="37.5" customHeight="1" x14ac:dyDescent="0.25">
      <c r="A70" s="17"/>
      <c r="B70" s="21">
        <v>41030000</v>
      </c>
      <c r="C70" s="21" t="s">
        <v>55</v>
      </c>
      <c r="D70" s="4">
        <f>D72+D73</f>
        <v>50476500</v>
      </c>
      <c r="E70" s="4">
        <f>E71+E72+E73</f>
        <v>56399900</v>
      </c>
      <c r="F70" s="4">
        <f>F71+F72+F73</f>
        <v>23961000</v>
      </c>
      <c r="G70" s="4">
        <f>G71+G72+G73</f>
        <v>23961000</v>
      </c>
      <c r="H70" s="4">
        <v>0</v>
      </c>
      <c r="I70" s="1">
        <f t="shared" si="2"/>
        <v>0</v>
      </c>
      <c r="J70" s="20">
        <f t="shared" si="3"/>
        <v>100</v>
      </c>
      <c r="K70" s="1">
        <f t="shared" si="4"/>
        <v>23961000</v>
      </c>
      <c r="L70" s="20">
        <v>0</v>
      </c>
    </row>
    <row r="71" spans="1:12" ht="51" customHeight="1" x14ac:dyDescent="0.25">
      <c r="A71" s="56"/>
      <c r="B71" s="56">
        <v>41033200</v>
      </c>
      <c r="C71" s="56" t="s">
        <v>106</v>
      </c>
      <c r="D71" s="23">
        <v>0</v>
      </c>
      <c r="E71" s="23">
        <v>5923300</v>
      </c>
      <c r="F71" s="23">
        <v>1316000</v>
      </c>
      <c r="G71" s="23">
        <v>1316000</v>
      </c>
      <c r="H71" s="4">
        <v>0</v>
      </c>
      <c r="I71" s="1">
        <v>0</v>
      </c>
      <c r="J71" s="20">
        <f t="shared" si="3"/>
        <v>100</v>
      </c>
      <c r="K71" s="1">
        <f t="shared" si="4"/>
        <v>1316000</v>
      </c>
      <c r="L71" s="20">
        <v>0</v>
      </c>
    </row>
    <row r="72" spans="1:12" ht="39" customHeight="1" x14ac:dyDescent="0.25">
      <c r="A72" s="17"/>
      <c r="B72" s="17">
        <v>41033900</v>
      </c>
      <c r="C72" s="17" t="s">
        <v>56</v>
      </c>
      <c r="D72" s="23">
        <v>37601900</v>
      </c>
      <c r="E72" s="23">
        <v>37601900</v>
      </c>
      <c r="F72" s="3">
        <v>17280600</v>
      </c>
      <c r="G72" s="3">
        <v>17280600</v>
      </c>
      <c r="H72" s="6">
        <v>0</v>
      </c>
      <c r="I72" s="3">
        <f t="shared" si="2"/>
        <v>0</v>
      </c>
      <c r="J72" s="24">
        <f t="shared" si="3"/>
        <v>100</v>
      </c>
      <c r="K72" s="3">
        <f t="shared" si="4"/>
        <v>17280600</v>
      </c>
      <c r="L72" s="24">
        <v>0</v>
      </c>
    </row>
    <row r="73" spans="1:12" ht="36.75" customHeight="1" x14ac:dyDescent="0.25">
      <c r="A73" s="17"/>
      <c r="B73" s="17">
        <v>41034200</v>
      </c>
      <c r="C73" s="17" t="s">
        <v>57</v>
      </c>
      <c r="D73" s="23">
        <v>12874600</v>
      </c>
      <c r="E73" s="23">
        <v>12874700</v>
      </c>
      <c r="F73" s="3">
        <v>5364400</v>
      </c>
      <c r="G73" s="3">
        <v>5364400</v>
      </c>
      <c r="H73" s="6" t="s">
        <v>96</v>
      </c>
      <c r="I73" s="3">
        <f t="shared" si="2"/>
        <v>0</v>
      </c>
      <c r="J73" s="24">
        <f t="shared" si="3"/>
        <v>100</v>
      </c>
      <c r="K73" s="3" t="e">
        <f t="shared" si="4"/>
        <v>#VALUE!</v>
      </c>
      <c r="L73" s="24">
        <v>0</v>
      </c>
    </row>
    <row r="74" spans="1:12" s="39" customFormat="1" ht="36.75" customHeight="1" x14ac:dyDescent="0.25">
      <c r="A74" s="21"/>
      <c r="B74" s="21">
        <v>41040000</v>
      </c>
      <c r="C74" s="21" t="s">
        <v>85</v>
      </c>
      <c r="D74" s="4">
        <f>D75+D76</f>
        <v>0</v>
      </c>
      <c r="E74" s="4">
        <f t="shared" ref="E74:G74" si="34">E75+E76</f>
        <v>3283564</v>
      </c>
      <c r="F74" s="4">
        <f t="shared" si="34"/>
        <v>850044</v>
      </c>
      <c r="G74" s="4">
        <f t="shared" si="34"/>
        <v>850044</v>
      </c>
      <c r="H74" s="4">
        <f t="shared" ref="H74" si="35">H75+H76</f>
        <v>5853300</v>
      </c>
      <c r="I74" s="2">
        <v>0</v>
      </c>
      <c r="J74" s="38">
        <v>0</v>
      </c>
      <c r="K74" s="2">
        <f t="shared" si="4"/>
        <v>-5003256</v>
      </c>
      <c r="L74" s="38">
        <v>0</v>
      </c>
    </row>
    <row r="75" spans="1:12" ht="78.75" customHeight="1" x14ac:dyDescent="0.25">
      <c r="A75" s="17"/>
      <c r="B75" s="17">
        <v>41040200</v>
      </c>
      <c r="C75" s="17" t="s">
        <v>86</v>
      </c>
      <c r="D75" s="23">
        <v>0</v>
      </c>
      <c r="E75" s="23">
        <v>3283564</v>
      </c>
      <c r="F75" s="3">
        <v>850044</v>
      </c>
      <c r="G75" s="3">
        <v>850044</v>
      </c>
      <c r="H75" s="6">
        <v>0</v>
      </c>
      <c r="I75" s="3">
        <v>0</v>
      </c>
      <c r="J75" s="24">
        <v>0</v>
      </c>
      <c r="K75" s="3">
        <f t="shared" si="4"/>
        <v>850044</v>
      </c>
      <c r="L75" s="24">
        <v>0</v>
      </c>
    </row>
    <row r="76" spans="1:12" ht="22.5" customHeight="1" x14ac:dyDescent="0.25">
      <c r="A76" s="17"/>
      <c r="B76" s="29">
        <v>41040400</v>
      </c>
      <c r="C76" s="30" t="s">
        <v>91</v>
      </c>
      <c r="D76" s="23">
        <v>0</v>
      </c>
      <c r="E76" s="23">
        <v>0</v>
      </c>
      <c r="F76" s="23">
        <v>0</v>
      </c>
      <c r="G76" s="23">
        <v>0</v>
      </c>
      <c r="H76" s="5">
        <v>5853300</v>
      </c>
      <c r="I76" s="3">
        <v>0</v>
      </c>
      <c r="J76" s="24">
        <v>0</v>
      </c>
      <c r="K76" s="3">
        <f t="shared" ref="K76" si="36">G76-H76</f>
        <v>-5853300</v>
      </c>
      <c r="L76" s="24">
        <v>0</v>
      </c>
    </row>
    <row r="77" spans="1:12" ht="39.75" customHeight="1" x14ac:dyDescent="0.25">
      <c r="A77" s="17"/>
      <c r="B77" s="21">
        <v>41050000</v>
      </c>
      <c r="C77" s="21" t="s">
        <v>58</v>
      </c>
      <c r="D77" s="4">
        <f>D78+D80+D79</f>
        <v>100000</v>
      </c>
      <c r="E77" s="4">
        <f>E78+E80+E79</f>
        <v>818386</v>
      </c>
      <c r="F77" s="4">
        <f>F78+F80+F79</f>
        <v>383066</v>
      </c>
      <c r="G77" s="4">
        <f>G78+G80+G79</f>
        <v>383066</v>
      </c>
      <c r="H77" s="4">
        <f>H78+H80+H79</f>
        <v>515700</v>
      </c>
      <c r="I77" s="1">
        <f>H77-G77</f>
        <v>132634</v>
      </c>
      <c r="J77" s="20">
        <f t="shared" si="3"/>
        <v>100</v>
      </c>
      <c r="K77" s="4">
        <f>K78+K80</f>
        <v>-340275</v>
      </c>
      <c r="L77" s="38">
        <v>0</v>
      </c>
    </row>
    <row r="78" spans="1:12" ht="46.5" customHeight="1" x14ac:dyDescent="0.25">
      <c r="A78" s="17"/>
      <c r="B78" s="17">
        <v>41051200</v>
      </c>
      <c r="C78" s="30" t="s">
        <v>87</v>
      </c>
      <c r="D78" s="23">
        <v>0</v>
      </c>
      <c r="E78" s="23">
        <v>66867</v>
      </c>
      <c r="F78" s="3">
        <v>25425</v>
      </c>
      <c r="G78" s="3">
        <v>25425</v>
      </c>
      <c r="H78" s="6">
        <v>0</v>
      </c>
      <c r="I78" s="3">
        <f>H78-G78</f>
        <v>-25425</v>
      </c>
      <c r="J78" s="24">
        <f t="shared" si="3"/>
        <v>100</v>
      </c>
      <c r="K78" s="3">
        <f>G78-H78</f>
        <v>25425</v>
      </c>
      <c r="L78" s="24">
        <v>0</v>
      </c>
    </row>
    <row r="79" spans="1:12" ht="60.75" customHeight="1" x14ac:dyDescent="0.25">
      <c r="A79" s="17"/>
      <c r="B79" s="17">
        <v>41051400</v>
      </c>
      <c r="C79" s="30" t="s">
        <v>88</v>
      </c>
      <c r="D79" s="23">
        <v>0</v>
      </c>
      <c r="E79" s="23">
        <v>601519</v>
      </c>
      <c r="F79" s="3">
        <v>207641</v>
      </c>
      <c r="G79" s="3">
        <v>207641</v>
      </c>
      <c r="H79" s="6">
        <v>0</v>
      </c>
      <c r="I79" s="3">
        <f>H79-G79</f>
        <v>-207641</v>
      </c>
      <c r="J79" s="24">
        <v>0</v>
      </c>
      <c r="K79" s="3">
        <f>G79-H79</f>
        <v>207641</v>
      </c>
      <c r="L79" s="24">
        <v>0</v>
      </c>
    </row>
    <row r="80" spans="1:12" ht="18.75" customHeight="1" x14ac:dyDescent="0.25">
      <c r="A80" s="17"/>
      <c r="B80" s="17">
        <v>41053900</v>
      </c>
      <c r="C80" s="17" t="s">
        <v>59</v>
      </c>
      <c r="D80" s="23">
        <v>100000</v>
      </c>
      <c r="E80" s="23">
        <v>150000</v>
      </c>
      <c r="F80" s="3">
        <v>150000</v>
      </c>
      <c r="G80" s="3">
        <v>150000</v>
      </c>
      <c r="H80" s="6">
        <f>455700+60000</f>
        <v>515700</v>
      </c>
      <c r="I80" s="3">
        <f t="shared" si="2"/>
        <v>0</v>
      </c>
      <c r="J80" s="24">
        <f t="shared" ref="J80:J106" si="37">G80/F80*100</f>
        <v>100</v>
      </c>
      <c r="K80" s="3">
        <f t="shared" si="4"/>
        <v>-365700</v>
      </c>
      <c r="L80" s="24">
        <v>0</v>
      </c>
    </row>
    <row r="81" spans="1:14" ht="15.75" x14ac:dyDescent="0.25">
      <c r="A81" s="58" t="s">
        <v>60</v>
      </c>
      <c r="B81" s="59"/>
      <c r="C81" s="59"/>
      <c r="D81" s="19">
        <f>D9+D51</f>
        <v>73227000</v>
      </c>
      <c r="E81" s="19">
        <f>E9+E51</f>
        <v>73917000</v>
      </c>
      <c r="F81" s="19">
        <f t="shared" ref="F81:H81" si="38">F9+F51</f>
        <v>27903600</v>
      </c>
      <c r="G81" s="19">
        <f t="shared" si="38"/>
        <v>30220253.890000001</v>
      </c>
      <c r="H81" s="19">
        <f t="shared" si="38"/>
        <v>25255731.419999998</v>
      </c>
      <c r="I81" s="1">
        <f t="shared" si="2"/>
        <v>2316653.8900000006</v>
      </c>
      <c r="J81" s="20">
        <f t="shared" si="37"/>
        <v>108.30234768990381</v>
      </c>
      <c r="K81" s="1">
        <f t="shared" si="4"/>
        <v>4964522.4700000025</v>
      </c>
      <c r="L81" s="20">
        <f t="shared" si="5"/>
        <v>119.65701324361012</v>
      </c>
      <c r="M81" s="22"/>
    </row>
    <row r="82" spans="1:14" ht="18.75" customHeight="1" x14ac:dyDescent="0.25">
      <c r="A82" s="58" t="s">
        <v>61</v>
      </c>
      <c r="B82" s="59"/>
      <c r="C82" s="59"/>
      <c r="D82" s="19">
        <f>D81+D66</f>
        <v>126479300</v>
      </c>
      <c r="E82" s="19">
        <f t="shared" ref="E82:G82" si="39">E81+E66</f>
        <v>137094650</v>
      </c>
      <c r="F82" s="19">
        <f t="shared" si="39"/>
        <v>54212710</v>
      </c>
      <c r="G82" s="19">
        <f t="shared" si="39"/>
        <v>56529363.890000001</v>
      </c>
      <c r="H82" s="8">
        <f>H81+H66</f>
        <v>31624731.419999998</v>
      </c>
      <c r="I82" s="1">
        <f t="shared" si="2"/>
        <v>2316653.8900000006</v>
      </c>
      <c r="J82" s="20">
        <f t="shared" si="37"/>
        <v>104.27326708072701</v>
      </c>
      <c r="K82" s="1">
        <f t="shared" si="4"/>
        <v>24904632.470000003</v>
      </c>
      <c r="L82" s="20">
        <f t="shared" si="5"/>
        <v>178.7504947923444</v>
      </c>
      <c r="M82" s="22"/>
      <c r="N82" s="22"/>
    </row>
    <row r="83" spans="1:14" ht="18.75" x14ac:dyDescent="0.25">
      <c r="A83" s="42"/>
      <c r="B83" s="42"/>
      <c r="C83" s="68" t="s">
        <v>63</v>
      </c>
      <c r="D83" s="68"/>
      <c r="E83" s="68"/>
      <c r="F83" s="68"/>
      <c r="G83" s="68"/>
      <c r="H83" s="68"/>
      <c r="I83" s="68"/>
      <c r="J83" s="68"/>
      <c r="K83" s="68"/>
      <c r="L83" s="69"/>
    </row>
    <row r="84" spans="1:14" ht="18.75" customHeight="1" x14ac:dyDescent="0.25">
      <c r="A84" s="42"/>
      <c r="B84" s="18">
        <v>10000000</v>
      </c>
      <c r="C84" s="18" t="s">
        <v>5</v>
      </c>
      <c r="D84" s="19">
        <v>27400</v>
      </c>
      <c r="E84" s="19">
        <v>27400</v>
      </c>
      <c r="F84" s="1">
        <f>F85</f>
        <v>13700</v>
      </c>
      <c r="G84" s="1">
        <f t="shared" ref="G84:H84" si="40">G85</f>
        <v>18445.25</v>
      </c>
      <c r="H84" s="8">
        <f t="shared" si="40"/>
        <v>3801.47</v>
      </c>
      <c r="I84" s="1">
        <f t="shared" si="2"/>
        <v>4745.25</v>
      </c>
      <c r="J84" s="20">
        <v>0</v>
      </c>
      <c r="K84" s="1">
        <f t="shared" si="4"/>
        <v>14643.78</v>
      </c>
      <c r="L84" s="20">
        <f t="shared" si="5"/>
        <v>485.21361473324794</v>
      </c>
    </row>
    <row r="85" spans="1:14" ht="18.75" x14ac:dyDescent="0.25">
      <c r="A85" s="42"/>
      <c r="B85" s="18">
        <v>19000000</v>
      </c>
      <c r="C85" s="18" t="s">
        <v>64</v>
      </c>
      <c r="D85" s="19">
        <v>27400</v>
      </c>
      <c r="E85" s="19">
        <v>27400</v>
      </c>
      <c r="F85" s="1">
        <f>F86</f>
        <v>13700</v>
      </c>
      <c r="G85" s="1">
        <f t="shared" ref="G85:H85" si="41">G86</f>
        <v>18445.25</v>
      </c>
      <c r="H85" s="8">
        <f t="shared" si="41"/>
        <v>3801.47</v>
      </c>
      <c r="I85" s="1">
        <f t="shared" si="2"/>
        <v>4745.25</v>
      </c>
      <c r="J85" s="20">
        <v>0</v>
      </c>
      <c r="K85" s="1">
        <f t="shared" si="4"/>
        <v>14643.78</v>
      </c>
      <c r="L85" s="20">
        <f t="shared" si="5"/>
        <v>485.21361473324794</v>
      </c>
    </row>
    <row r="86" spans="1:14" ht="19.5" customHeight="1" x14ac:dyDescent="0.25">
      <c r="A86" s="42"/>
      <c r="B86" s="21">
        <v>19010000</v>
      </c>
      <c r="C86" s="21" t="s">
        <v>65</v>
      </c>
      <c r="D86" s="4">
        <v>27400</v>
      </c>
      <c r="E86" s="4">
        <v>27400</v>
      </c>
      <c r="F86" s="2">
        <f>F87+F88+F89</f>
        <v>13700</v>
      </c>
      <c r="G86" s="2">
        <f>G87+G88+G89</f>
        <v>18445.25</v>
      </c>
      <c r="H86" s="7">
        <f>H87+H88+H89</f>
        <v>3801.47</v>
      </c>
      <c r="I86" s="1">
        <f t="shared" si="2"/>
        <v>4745.25</v>
      </c>
      <c r="J86" s="20">
        <v>0</v>
      </c>
      <c r="K86" s="1">
        <f t="shared" si="4"/>
        <v>14643.78</v>
      </c>
      <c r="L86" s="20">
        <f t="shared" si="5"/>
        <v>485.21361473324794</v>
      </c>
    </row>
    <row r="87" spans="1:14" ht="64.5" customHeight="1" x14ac:dyDescent="0.25">
      <c r="A87" s="42"/>
      <c r="B87" s="17">
        <v>19010100</v>
      </c>
      <c r="C87" s="17" t="s">
        <v>66</v>
      </c>
      <c r="D87" s="23">
        <v>25500</v>
      </c>
      <c r="E87" s="23">
        <v>25500</v>
      </c>
      <c r="F87" s="3">
        <v>12750</v>
      </c>
      <c r="G87" s="3">
        <v>18228.349999999999</v>
      </c>
      <c r="H87" s="5">
        <v>3069.14</v>
      </c>
      <c r="I87" s="3">
        <f t="shared" si="2"/>
        <v>5478.3499999999985</v>
      </c>
      <c r="J87" s="20">
        <v>0</v>
      </c>
      <c r="K87" s="3">
        <f t="shared" si="4"/>
        <v>15159.21</v>
      </c>
      <c r="L87" s="24">
        <f t="shared" si="5"/>
        <v>593.92370501182745</v>
      </c>
    </row>
    <row r="88" spans="1:14" ht="39.75" customHeight="1" x14ac:dyDescent="0.25">
      <c r="A88" s="42"/>
      <c r="B88" s="17">
        <v>19010200</v>
      </c>
      <c r="C88" s="17" t="s">
        <v>67</v>
      </c>
      <c r="D88" s="23">
        <v>400</v>
      </c>
      <c r="E88" s="23">
        <v>400</v>
      </c>
      <c r="F88" s="3">
        <v>200</v>
      </c>
      <c r="G88" s="3">
        <v>62.41</v>
      </c>
      <c r="H88" s="5">
        <v>587.02</v>
      </c>
      <c r="I88" s="3">
        <f t="shared" si="2"/>
        <v>-137.59</v>
      </c>
      <c r="J88" s="20">
        <v>0</v>
      </c>
      <c r="K88" s="3">
        <f t="shared" si="4"/>
        <v>-524.61</v>
      </c>
      <c r="L88" s="24">
        <v>0</v>
      </c>
    </row>
    <row r="89" spans="1:14" ht="64.5" customHeight="1" x14ac:dyDescent="0.25">
      <c r="A89" s="42"/>
      <c r="B89" s="17">
        <v>19010300</v>
      </c>
      <c r="C89" s="17" t="s">
        <v>68</v>
      </c>
      <c r="D89" s="23">
        <v>1500</v>
      </c>
      <c r="E89" s="23">
        <v>1500</v>
      </c>
      <c r="F89" s="3">
        <v>750</v>
      </c>
      <c r="G89" s="3">
        <v>154.49</v>
      </c>
      <c r="H89" s="5">
        <v>145.31</v>
      </c>
      <c r="I89" s="3">
        <f t="shared" ref="I89:I106" si="42">G89-F89</f>
        <v>-595.51</v>
      </c>
      <c r="J89" s="20">
        <v>0</v>
      </c>
      <c r="K89" s="3">
        <f t="shared" ref="K89:K106" si="43">G89-H89</f>
        <v>9.1800000000000068</v>
      </c>
      <c r="L89" s="24">
        <v>0</v>
      </c>
    </row>
    <row r="90" spans="1:14" ht="18.75" customHeight="1" x14ac:dyDescent="0.25">
      <c r="A90" s="42"/>
      <c r="B90" s="18">
        <v>20000000</v>
      </c>
      <c r="C90" s="18" t="s">
        <v>39</v>
      </c>
      <c r="D90" s="19">
        <f>D93</f>
        <v>1325000</v>
      </c>
      <c r="E90" s="19">
        <f>E93</f>
        <v>1331545</v>
      </c>
      <c r="F90" s="19">
        <f>F93</f>
        <v>554810.42000000004</v>
      </c>
      <c r="G90" s="19">
        <f>G93+G91</f>
        <v>623330.74</v>
      </c>
      <c r="H90" s="19">
        <f>H93+H91+H92</f>
        <v>138046.93999999997</v>
      </c>
      <c r="I90" s="1">
        <f t="shared" si="42"/>
        <v>68520.319999999949</v>
      </c>
      <c r="J90" s="20">
        <f t="shared" si="37"/>
        <v>112.3502222615069</v>
      </c>
      <c r="K90" s="1">
        <f t="shared" si="43"/>
        <v>485283.80000000005</v>
      </c>
      <c r="L90" s="20">
        <f t="shared" ref="L90:L106" si="44">G90/H90%</f>
        <v>451.53535456852586</v>
      </c>
    </row>
    <row r="91" spans="1:14" ht="53.25" customHeight="1" x14ac:dyDescent="0.25">
      <c r="A91" s="42"/>
      <c r="B91" s="55">
        <v>21110000</v>
      </c>
      <c r="C91" s="55" t="s">
        <v>107</v>
      </c>
      <c r="D91" s="19">
        <v>0</v>
      </c>
      <c r="E91" s="19">
        <v>0</v>
      </c>
      <c r="F91" s="19">
        <v>0</v>
      </c>
      <c r="G91" s="19">
        <v>168027</v>
      </c>
      <c r="H91" s="27">
        <v>0</v>
      </c>
      <c r="I91" s="1">
        <f t="shared" si="42"/>
        <v>168027</v>
      </c>
      <c r="J91" s="20">
        <v>0</v>
      </c>
      <c r="K91" s="1">
        <f t="shared" si="43"/>
        <v>168027</v>
      </c>
      <c r="L91" s="20">
        <v>0</v>
      </c>
    </row>
    <row r="92" spans="1:14" ht="53.25" customHeight="1" x14ac:dyDescent="0.25">
      <c r="A92" s="42"/>
      <c r="B92" s="55">
        <v>24060000</v>
      </c>
      <c r="C92" s="55"/>
      <c r="D92" s="19">
        <v>0</v>
      </c>
      <c r="E92" s="19">
        <v>0</v>
      </c>
      <c r="F92" s="19">
        <v>0</v>
      </c>
      <c r="G92" s="19">
        <v>0</v>
      </c>
      <c r="H92" s="27">
        <v>6003.58</v>
      </c>
      <c r="I92" s="1">
        <f t="shared" si="42"/>
        <v>0</v>
      </c>
      <c r="J92" s="20"/>
      <c r="K92" s="1">
        <f t="shared" si="43"/>
        <v>-6003.58</v>
      </c>
      <c r="L92" s="20"/>
    </row>
    <row r="93" spans="1:14" ht="18.75" x14ac:dyDescent="0.25">
      <c r="A93" s="42"/>
      <c r="B93" s="18">
        <v>25000000</v>
      </c>
      <c r="C93" s="18" t="s">
        <v>69</v>
      </c>
      <c r="D93" s="19">
        <f>D94+D98</f>
        <v>1325000</v>
      </c>
      <c r="E93" s="19">
        <f t="shared" ref="E93:H93" si="45">E94+E98</f>
        <v>1331545</v>
      </c>
      <c r="F93" s="19">
        <f t="shared" si="45"/>
        <v>554810.42000000004</v>
      </c>
      <c r="G93" s="19">
        <f t="shared" si="45"/>
        <v>455303.74</v>
      </c>
      <c r="H93" s="19">
        <f t="shared" si="45"/>
        <v>132043.35999999999</v>
      </c>
      <c r="I93" s="1">
        <f t="shared" si="42"/>
        <v>-99506.680000000051</v>
      </c>
      <c r="J93" s="20">
        <f t="shared" si="37"/>
        <v>82.064742042876546</v>
      </c>
      <c r="K93" s="1">
        <f t="shared" si="43"/>
        <v>323260.38</v>
      </c>
      <c r="L93" s="20">
        <f t="shared" si="44"/>
        <v>344.81380964555888</v>
      </c>
    </row>
    <row r="94" spans="1:14" ht="53.25" customHeight="1" x14ac:dyDescent="0.25">
      <c r="A94" s="42"/>
      <c r="B94" s="21">
        <v>25010000</v>
      </c>
      <c r="C94" s="21" t="s">
        <v>70</v>
      </c>
      <c r="D94" s="4">
        <f>D95+D96+D97</f>
        <v>1325000</v>
      </c>
      <c r="E94" s="4">
        <f>E95+E96+E97</f>
        <v>1327000</v>
      </c>
      <c r="F94" s="4">
        <f>F95+F96+F97</f>
        <v>552916.67000000004</v>
      </c>
      <c r="G94" s="4">
        <f>G95+G96+G97</f>
        <v>450758.74</v>
      </c>
      <c r="H94" s="4">
        <f t="shared" ref="H94" si="46">H95+H96</f>
        <v>87470.12</v>
      </c>
      <c r="I94" s="1">
        <f t="shared" si="42"/>
        <v>-102157.93000000005</v>
      </c>
      <c r="J94" s="20">
        <f t="shared" si="37"/>
        <v>81.523810812215146</v>
      </c>
      <c r="K94" s="1">
        <f t="shared" si="43"/>
        <v>363288.62</v>
      </c>
      <c r="L94" s="24">
        <f t="shared" si="44"/>
        <v>515.32882314554956</v>
      </c>
    </row>
    <row r="95" spans="1:14" ht="36.75" customHeight="1" x14ac:dyDescent="0.25">
      <c r="A95" s="42"/>
      <c r="B95" s="17">
        <v>25010100</v>
      </c>
      <c r="C95" s="17" t="s">
        <v>71</v>
      </c>
      <c r="D95" s="23">
        <v>980000</v>
      </c>
      <c r="E95" s="23">
        <v>980000</v>
      </c>
      <c r="F95" s="3">
        <v>408333.33</v>
      </c>
      <c r="G95" s="3">
        <v>405721.88</v>
      </c>
      <c r="H95" s="5">
        <v>72804.23</v>
      </c>
      <c r="I95" s="3">
        <f t="shared" si="42"/>
        <v>-2611.4500000000116</v>
      </c>
      <c r="J95" s="20">
        <f t="shared" si="37"/>
        <v>99.360461219269069</v>
      </c>
      <c r="K95" s="3">
        <f t="shared" si="43"/>
        <v>332917.65000000002</v>
      </c>
      <c r="L95" s="24">
        <f t="shared" si="44"/>
        <v>557.27789443003519</v>
      </c>
    </row>
    <row r="96" spans="1:14" ht="36.75" customHeight="1" x14ac:dyDescent="0.25">
      <c r="A96" s="42"/>
      <c r="B96" s="17">
        <v>25010300</v>
      </c>
      <c r="C96" s="17" t="s">
        <v>72</v>
      </c>
      <c r="D96" s="23">
        <v>345000</v>
      </c>
      <c r="E96" s="23">
        <v>345000</v>
      </c>
      <c r="F96" s="3">
        <v>143750</v>
      </c>
      <c r="G96" s="3">
        <v>43036.86</v>
      </c>
      <c r="H96" s="5">
        <v>14665.89</v>
      </c>
      <c r="I96" s="3">
        <f>G96-F96</f>
        <v>-100713.14</v>
      </c>
      <c r="J96" s="20">
        <f>G96/F96*100</f>
        <v>29.938685217391303</v>
      </c>
      <c r="K96" s="3">
        <f>G96-H96</f>
        <v>28370.97</v>
      </c>
      <c r="L96" s="24">
        <f t="shared" si="44"/>
        <v>293.44867580487789</v>
      </c>
    </row>
    <row r="97" spans="1:15" ht="52.5" customHeight="1" x14ac:dyDescent="0.25">
      <c r="A97" s="42"/>
      <c r="B97" s="17">
        <v>25010400</v>
      </c>
      <c r="C97" s="43" t="s">
        <v>97</v>
      </c>
      <c r="D97" s="23">
        <v>0</v>
      </c>
      <c r="E97" s="23">
        <v>2000</v>
      </c>
      <c r="F97" s="3">
        <v>833.34</v>
      </c>
      <c r="G97" s="3">
        <v>2000</v>
      </c>
      <c r="H97" s="6">
        <v>0</v>
      </c>
      <c r="I97" s="3">
        <f>G97-F97</f>
        <v>1166.6599999999999</v>
      </c>
      <c r="J97" s="20">
        <f>G97/F97*100</f>
        <v>239.99808001535988</v>
      </c>
      <c r="K97" s="3">
        <f>G97-H97</f>
        <v>2000</v>
      </c>
      <c r="L97" s="24">
        <v>0</v>
      </c>
    </row>
    <row r="98" spans="1:15" ht="36.75" customHeight="1" x14ac:dyDescent="0.25">
      <c r="A98" s="42"/>
      <c r="B98" s="17">
        <v>25020000</v>
      </c>
      <c r="C98" s="43" t="s">
        <v>98</v>
      </c>
      <c r="D98" s="4">
        <f>D99</f>
        <v>0</v>
      </c>
      <c r="E98" s="4">
        <f t="shared" ref="E98:G98" si="47">E99</f>
        <v>4545</v>
      </c>
      <c r="F98" s="4">
        <f t="shared" si="47"/>
        <v>1893.75</v>
      </c>
      <c r="G98" s="4">
        <f t="shared" si="47"/>
        <v>4545</v>
      </c>
      <c r="H98" s="7">
        <f>H99</f>
        <v>44573.24</v>
      </c>
      <c r="I98" s="2">
        <f>G98-F98</f>
        <v>2651.25</v>
      </c>
      <c r="J98" s="38">
        <f>G98/F98*100</f>
        <v>240</v>
      </c>
      <c r="K98" s="3">
        <f t="shared" ref="K98:K102" si="48">G98-H98</f>
        <v>-40028.239999999998</v>
      </c>
      <c r="L98" s="24">
        <f t="shared" ref="L98:L99" si="49">G98/H98%</f>
        <v>10.196700980229394</v>
      </c>
    </row>
    <row r="99" spans="1:15" ht="57" customHeight="1" x14ac:dyDescent="0.25">
      <c r="A99" s="42"/>
      <c r="B99" s="17">
        <v>25020100</v>
      </c>
      <c r="C99" s="17" t="s">
        <v>99</v>
      </c>
      <c r="D99" s="23">
        <v>0</v>
      </c>
      <c r="E99" s="23">
        <v>4545</v>
      </c>
      <c r="F99" s="3">
        <v>1893.75</v>
      </c>
      <c r="G99" s="3">
        <v>4545</v>
      </c>
      <c r="H99" s="5">
        <v>44573.24</v>
      </c>
      <c r="I99" s="3">
        <f>G99-F99</f>
        <v>2651.25</v>
      </c>
      <c r="J99" s="20">
        <f>G99/F99*100</f>
        <v>240</v>
      </c>
      <c r="K99" s="3">
        <f t="shared" si="48"/>
        <v>-40028.239999999998</v>
      </c>
      <c r="L99" s="24">
        <f t="shared" si="49"/>
        <v>10.196700980229394</v>
      </c>
    </row>
    <row r="100" spans="1:15" ht="57" customHeight="1" x14ac:dyDescent="0.25">
      <c r="A100" s="42"/>
      <c r="B100" s="56">
        <v>30000000</v>
      </c>
      <c r="C100" s="56" t="s">
        <v>108</v>
      </c>
      <c r="D100" s="3">
        <f>D101</f>
        <v>0</v>
      </c>
      <c r="E100" s="3">
        <f t="shared" ref="E100:H101" si="50">E101</f>
        <v>0</v>
      </c>
      <c r="F100" s="3">
        <f t="shared" si="50"/>
        <v>0</v>
      </c>
      <c r="G100" s="3">
        <f t="shared" si="50"/>
        <v>0</v>
      </c>
      <c r="H100" s="3">
        <f t="shared" si="50"/>
        <v>352731.15</v>
      </c>
      <c r="I100" s="3">
        <f>G100-F100</f>
        <v>0</v>
      </c>
      <c r="J100" s="24">
        <v>0</v>
      </c>
      <c r="K100" s="3">
        <f t="shared" si="48"/>
        <v>-352731.15</v>
      </c>
      <c r="L100" s="24">
        <v>0</v>
      </c>
    </row>
    <row r="101" spans="1:15" ht="57" customHeight="1" x14ac:dyDescent="0.25">
      <c r="A101" s="42"/>
      <c r="B101" s="56">
        <v>33010000</v>
      </c>
      <c r="C101" s="56" t="s">
        <v>109</v>
      </c>
      <c r="D101" s="3">
        <f>D102</f>
        <v>0</v>
      </c>
      <c r="E101" s="3">
        <f t="shared" si="50"/>
        <v>0</v>
      </c>
      <c r="F101" s="3">
        <f t="shared" si="50"/>
        <v>0</v>
      </c>
      <c r="G101" s="3">
        <f t="shared" si="50"/>
        <v>0</v>
      </c>
      <c r="H101" s="3">
        <f t="shared" si="50"/>
        <v>352731.15</v>
      </c>
      <c r="I101" s="3">
        <f t="shared" ref="I101:I102" si="51">G101-F101</f>
        <v>0</v>
      </c>
      <c r="J101" s="24">
        <v>0</v>
      </c>
      <c r="K101" s="3">
        <f t="shared" si="48"/>
        <v>-352731.15</v>
      </c>
      <c r="L101" s="24">
        <v>0</v>
      </c>
    </row>
    <row r="102" spans="1:15" ht="57" customHeight="1" x14ac:dyDescent="0.25">
      <c r="A102" s="42"/>
      <c r="B102" s="56">
        <v>33010100</v>
      </c>
      <c r="C102" s="56" t="s">
        <v>110</v>
      </c>
      <c r="D102" s="3">
        <v>0</v>
      </c>
      <c r="E102" s="3">
        <v>0</v>
      </c>
      <c r="F102" s="3">
        <v>0</v>
      </c>
      <c r="G102" s="3">
        <v>0</v>
      </c>
      <c r="H102" s="5">
        <v>352731.15</v>
      </c>
      <c r="I102" s="3">
        <f t="shared" si="51"/>
        <v>0</v>
      </c>
      <c r="J102" s="24">
        <v>0</v>
      </c>
      <c r="K102" s="3">
        <f t="shared" si="48"/>
        <v>-352731.15</v>
      </c>
      <c r="L102" s="24">
        <v>0</v>
      </c>
    </row>
    <row r="103" spans="1:15" ht="21.75" customHeight="1" x14ac:dyDescent="0.25">
      <c r="A103" s="42"/>
      <c r="B103" s="74" t="s">
        <v>78</v>
      </c>
      <c r="C103" s="75"/>
      <c r="D103" s="19">
        <v>1352400</v>
      </c>
      <c r="E103" s="19">
        <f>E84+E90</f>
        <v>1358945</v>
      </c>
      <c r="F103" s="19">
        <f>F84+F90</f>
        <v>568510.42000000004</v>
      </c>
      <c r="G103" s="19">
        <f>G90+G84</f>
        <v>641775.99</v>
      </c>
      <c r="H103" s="44">
        <f>H84+H90+H100</f>
        <v>494579.56</v>
      </c>
      <c r="I103" s="1">
        <f t="shared" si="42"/>
        <v>73265.569999999949</v>
      </c>
      <c r="J103" s="20">
        <f t="shared" si="37"/>
        <v>112.88728709669032</v>
      </c>
      <c r="K103" s="1">
        <f t="shared" si="43"/>
        <v>147196.43</v>
      </c>
      <c r="L103" s="20">
        <f t="shared" si="44"/>
        <v>129.76193152826613</v>
      </c>
    </row>
    <row r="104" spans="1:15" ht="18.75" customHeight="1" x14ac:dyDescent="0.25">
      <c r="A104" s="42"/>
      <c r="B104" s="74" t="s">
        <v>79</v>
      </c>
      <c r="C104" s="75"/>
      <c r="D104" s="19">
        <v>1352400</v>
      </c>
      <c r="E104" s="19">
        <f>E103</f>
        <v>1358945</v>
      </c>
      <c r="F104" s="19">
        <f t="shared" ref="F104:H104" si="52">F103</f>
        <v>568510.42000000004</v>
      </c>
      <c r="G104" s="19">
        <f t="shared" si="52"/>
        <v>641775.99</v>
      </c>
      <c r="H104" s="44">
        <f t="shared" si="52"/>
        <v>494579.56</v>
      </c>
      <c r="I104" s="1">
        <f t="shared" si="42"/>
        <v>73265.569999999949</v>
      </c>
      <c r="J104" s="20">
        <f t="shared" si="37"/>
        <v>112.88728709669032</v>
      </c>
      <c r="K104" s="1">
        <f t="shared" si="43"/>
        <v>147196.43</v>
      </c>
      <c r="L104" s="20">
        <f t="shared" si="44"/>
        <v>129.76193152826613</v>
      </c>
    </row>
    <row r="105" spans="1:15" s="45" customFormat="1" ht="18.600000000000001" customHeight="1" x14ac:dyDescent="0.25">
      <c r="B105" s="77" t="s">
        <v>92</v>
      </c>
      <c r="C105" s="78"/>
      <c r="D105" s="46">
        <f>D81+D103</f>
        <v>74579400</v>
      </c>
      <c r="E105" s="46">
        <f t="shared" ref="E105:H105" si="53">E81+E103</f>
        <v>75275945</v>
      </c>
      <c r="F105" s="46">
        <f t="shared" si="53"/>
        <v>28472110.420000002</v>
      </c>
      <c r="G105" s="46">
        <f t="shared" si="53"/>
        <v>30862029.879999999</v>
      </c>
      <c r="H105" s="46">
        <f t="shared" si="53"/>
        <v>25750310.979999997</v>
      </c>
      <c r="I105" s="46">
        <f>I81+I103</f>
        <v>2389919.4600000004</v>
      </c>
      <c r="J105" s="20">
        <f t="shared" si="37"/>
        <v>108.39389642968375</v>
      </c>
      <c r="K105" s="46">
        <f>K81+K103</f>
        <v>5111718.9000000022</v>
      </c>
      <c r="L105" s="20">
        <f t="shared" si="44"/>
        <v>119.85109579441669</v>
      </c>
      <c r="M105" s="47"/>
      <c r="N105" s="47"/>
      <c r="O105" s="47"/>
    </row>
    <row r="106" spans="1:15" s="45" customFormat="1" ht="18" customHeight="1" x14ac:dyDescent="0.25">
      <c r="B106" s="77" t="s">
        <v>61</v>
      </c>
      <c r="C106" s="78"/>
      <c r="D106" s="46">
        <f>D82+D104</f>
        <v>127831700</v>
      </c>
      <c r="E106" s="46">
        <f t="shared" ref="E106:H106" si="54">E82+E104</f>
        <v>138453595</v>
      </c>
      <c r="F106" s="46">
        <f t="shared" si="54"/>
        <v>54781220.420000002</v>
      </c>
      <c r="G106" s="46">
        <f t="shared" si="54"/>
        <v>57171139.880000003</v>
      </c>
      <c r="H106" s="46">
        <f t="shared" si="54"/>
        <v>32119310.979999997</v>
      </c>
      <c r="I106" s="46">
        <f t="shared" si="42"/>
        <v>2389919.4600000009</v>
      </c>
      <c r="J106" s="20">
        <f t="shared" si="37"/>
        <v>104.36266195180907</v>
      </c>
      <c r="K106" s="48">
        <f t="shared" si="43"/>
        <v>25051828.900000006</v>
      </c>
      <c r="L106" s="20">
        <f t="shared" si="44"/>
        <v>177.99615911935109</v>
      </c>
      <c r="M106" s="47"/>
      <c r="N106" s="47"/>
      <c r="O106" s="47"/>
    </row>
    <row r="107" spans="1:15" s="45" customFormat="1" ht="18" customHeight="1" x14ac:dyDescent="0.25">
      <c r="B107" s="49"/>
      <c r="C107" s="49"/>
      <c r="D107" s="50"/>
      <c r="E107" s="50"/>
      <c r="F107" s="50"/>
      <c r="G107" s="50"/>
      <c r="H107" s="50"/>
      <c r="I107" s="50"/>
      <c r="J107" s="51"/>
      <c r="K107" s="52"/>
      <c r="L107" s="53"/>
      <c r="M107" s="47"/>
      <c r="N107" s="47"/>
      <c r="O107" s="47"/>
    </row>
    <row r="108" spans="1:15" ht="35.25" customHeight="1" x14ac:dyDescent="0.25">
      <c r="B108" s="76" t="s">
        <v>74</v>
      </c>
      <c r="C108" s="76"/>
      <c r="D108" s="54"/>
      <c r="E108" s="54"/>
      <c r="F108" s="54"/>
      <c r="G108" s="73" t="s">
        <v>75</v>
      </c>
      <c r="H108" s="73"/>
      <c r="I108" s="73"/>
      <c r="J108" s="73"/>
      <c r="K108" s="73"/>
      <c r="L108" s="73"/>
    </row>
  </sheetData>
  <autoFilter ref="H95:H99"/>
  <mergeCells count="22">
    <mergeCell ref="C83:L83"/>
    <mergeCell ref="C8:L8"/>
    <mergeCell ref="G108:L108"/>
    <mergeCell ref="B103:C103"/>
    <mergeCell ref="B104:C104"/>
    <mergeCell ref="B108:C108"/>
    <mergeCell ref="B105:C105"/>
    <mergeCell ref="B106:C106"/>
    <mergeCell ref="K1:L1"/>
    <mergeCell ref="A81:C81"/>
    <mergeCell ref="A82:C82"/>
    <mergeCell ref="A2:M2"/>
    <mergeCell ref="A4:M4"/>
    <mergeCell ref="D6:D7"/>
    <mergeCell ref="E6:E7"/>
    <mergeCell ref="K6:L6"/>
    <mergeCell ref="B6:B7"/>
    <mergeCell ref="C6:C7"/>
    <mergeCell ref="F6:F7"/>
    <mergeCell ref="G6:G7"/>
    <mergeCell ref="H6:H7"/>
    <mergeCell ref="I6:J6"/>
  </mergeCells>
  <pageMargins left="0.78740157480314965" right="0.19685039370078741" top="0.19685039370078741" bottom="0.19685039370078741" header="0" footer="0"/>
  <pageSetup paperSize="9" scale="65" fitToHeight="500" orientation="landscape" r:id="rId1"/>
  <rowBreaks count="1" manualBreakCount="1">
    <brk id="10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2019-06-05T09:55:28Z</cp:lastPrinted>
  <dcterms:created xsi:type="dcterms:W3CDTF">2019-02-04T09:53:15Z</dcterms:created>
  <dcterms:modified xsi:type="dcterms:W3CDTF">2019-06-05T10:53:17Z</dcterms:modified>
</cp:coreProperties>
</file>