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n-otd-irina\ирина\ЗВИТИ\Звіт на 01.05.2019\"/>
    </mc:Choice>
  </mc:AlternateContent>
  <bookViews>
    <workbookView xWindow="0" yWindow="0" windowWidth="21570" windowHeight="10245"/>
  </bookViews>
  <sheets>
    <sheet name="Лист1" sheetId="1" r:id="rId1"/>
  </sheets>
  <definedNames>
    <definedName name="_xlnm._FilterDatabase" localSheetId="0" hidden="1">Лист1!$H$91:$H$94</definedName>
    <definedName name="_xlnm.Print_Titles" localSheetId="0">Лист1!$A:$C,Лист1!$6:$7</definedName>
    <definedName name="_xlnm.Print_Area" localSheetId="0">Лист1!$B$2:$L$102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K95" i="1"/>
  <c r="H94" i="1"/>
  <c r="H23" i="1" l="1"/>
  <c r="D99" i="1" l="1"/>
  <c r="D98" i="1"/>
  <c r="D90" i="1"/>
  <c r="D89" i="1" s="1"/>
  <c r="D88" i="1" s="1"/>
  <c r="E90" i="1"/>
  <c r="G90" i="1"/>
  <c r="E94" i="1"/>
  <c r="F94" i="1"/>
  <c r="F89" i="1" s="1"/>
  <c r="G94" i="1"/>
  <c r="D94" i="1"/>
  <c r="H90" i="1"/>
  <c r="I95" i="1"/>
  <c r="J95" i="1"/>
  <c r="K93" i="1"/>
  <c r="J93" i="1"/>
  <c r="I93" i="1"/>
  <c r="E89" i="1" l="1"/>
  <c r="E88" i="1" s="1"/>
  <c r="J94" i="1"/>
  <c r="L94" i="1"/>
  <c r="K94" i="1"/>
  <c r="G89" i="1"/>
  <c r="G88" i="1" s="1"/>
  <c r="F88" i="1"/>
  <c r="I94" i="1"/>
  <c r="E20" i="1" l="1"/>
  <c r="F20" i="1"/>
  <c r="G20" i="1"/>
  <c r="D20" i="1"/>
  <c r="G18" i="1"/>
  <c r="G17" i="1" s="1"/>
  <c r="E18" i="1"/>
  <c r="F18" i="1"/>
  <c r="D18" i="1"/>
  <c r="D17" i="1" s="1"/>
  <c r="E25" i="1"/>
  <c r="F25" i="1"/>
  <c r="G25" i="1"/>
  <c r="D25" i="1"/>
  <c r="D22" i="1" s="1"/>
  <c r="E22" i="1"/>
  <c r="E61" i="1"/>
  <c r="E57" i="1" s="1"/>
  <c r="E51" i="1" s="1"/>
  <c r="F61" i="1"/>
  <c r="G61" i="1"/>
  <c r="D61" i="1"/>
  <c r="D57" i="1" s="1"/>
  <c r="D51" i="1" s="1"/>
  <c r="E11" i="1"/>
  <c r="E10" i="1" s="1"/>
  <c r="F11" i="1"/>
  <c r="F10" i="1" s="1"/>
  <c r="G11" i="1"/>
  <c r="D11" i="1"/>
  <c r="D10" i="1" s="1"/>
  <c r="E30" i="1"/>
  <c r="F30" i="1"/>
  <c r="G30" i="1"/>
  <c r="D30" i="1"/>
  <c r="E43" i="1"/>
  <c r="F43" i="1"/>
  <c r="G43" i="1"/>
  <c r="D43" i="1"/>
  <c r="F46" i="1"/>
  <c r="G46" i="1"/>
  <c r="E46" i="1"/>
  <c r="F58" i="1"/>
  <c r="F57" i="1" s="1"/>
  <c r="G53" i="1"/>
  <c r="G52" i="1" s="1"/>
  <c r="F53" i="1"/>
  <c r="F52" i="1" s="1"/>
  <c r="F51" i="1" s="1"/>
  <c r="G40" i="1"/>
  <c r="F17" i="1" l="1"/>
  <c r="E17" i="1"/>
  <c r="F22" i="1"/>
  <c r="F23" i="1"/>
  <c r="G23" i="1"/>
  <c r="G22" i="1" s="1"/>
  <c r="E72" i="1" l="1"/>
  <c r="F72" i="1"/>
  <c r="G72" i="1"/>
  <c r="D72" i="1"/>
  <c r="E69" i="1"/>
  <c r="F69" i="1"/>
  <c r="G69" i="1"/>
  <c r="D69" i="1"/>
  <c r="H65" i="1"/>
  <c r="K74" i="1"/>
  <c r="H72" i="1"/>
  <c r="E67" i="1"/>
  <c r="H67" i="1"/>
  <c r="D67" i="1"/>
  <c r="H58" i="1"/>
  <c r="J32" i="1"/>
  <c r="J33" i="1"/>
  <c r="K16" i="1"/>
  <c r="E75" i="1"/>
  <c r="F75" i="1"/>
  <c r="G75" i="1"/>
  <c r="H75" i="1"/>
  <c r="D75" i="1"/>
  <c r="F66" i="1" l="1"/>
  <c r="F65" i="1" s="1"/>
  <c r="D66" i="1"/>
  <c r="D65" i="1" s="1"/>
  <c r="G66" i="1"/>
  <c r="G65" i="1" s="1"/>
  <c r="E66" i="1"/>
  <c r="E65" i="1" s="1"/>
  <c r="H61" i="1"/>
  <c r="I64" i="1"/>
  <c r="K64" i="1"/>
  <c r="L64" i="1"/>
  <c r="K56" i="1"/>
  <c r="I56" i="1"/>
  <c r="K47" i="1"/>
  <c r="I47" i="1"/>
  <c r="H46" i="1"/>
  <c r="J31" i="1" l="1"/>
  <c r="J34" i="1"/>
  <c r="J36" i="1"/>
  <c r="J37" i="1"/>
  <c r="J38" i="1"/>
  <c r="J39" i="1"/>
  <c r="J44" i="1"/>
  <c r="J45" i="1"/>
  <c r="J48" i="1"/>
  <c r="J49" i="1"/>
  <c r="J50" i="1"/>
  <c r="J52" i="1"/>
  <c r="J54" i="1"/>
  <c r="J59" i="1"/>
  <c r="J62" i="1"/>
  <c r="J63" i="1"/>
  <c r="J66" i="1"/>
  <c r="J67" i="1"/>
  <c r="J68" i="1"/>
  <c r="J70" i="1"/>
  <c r="J71" i="1"/>
  <c r="J75" i="1"/>
  <c r="J76" i="1"/>
  <c r="J78" i="1"/>
  <c r="J91" i="1"/>
  <c r="J92" i="1"/>
  <c r="J27" i="1"/>
  <c r="J18" i="1"/>
  <c r="J19" i="1"/>
  <c r="J20" i="1"/>
  <c r="J21" i="1"/>
  <c r="J22" i="1"/>
  <c r="J17" i="1"/>
  <c r="J11" i="1"/>
  <c r="J12" i="1"/>
  <c r="J13" i="1"/>
  <c r="J14" i="1"/>
  <c r="K77" i="1" l="1"/>
  <c r="K76" i="1"/>
  <c r="I77" i="1"/>
  <c r="I76" i="1"/>
  <c r="I75" i="1"/>
  <c r="G15" i="1" l="1"/>
  <c r="G10" i="1" s="1"/>
  <c r="J10" i="1" l="1"/>
  <c r="K15" i="1"/>
  <c r="J69" i="1"/>
  <c r="G58" i="1"/>
  <c r="I16" i="1"/>
  <c r="I15" i="1"/>
  <c r="H11" i="1"/>
  <c r="H10" i="1" s="1"/>
  <c r="K73" i="1"/>
  <c r="K72" i="1"/>
  <c r="J58" i="1" l="1"/>
  <c r="G57" i="1"/>
  <c r="E40" i="1"/>
  <c r="F40" i="1"/>
  <c r="H40" i="1"/>
  <c r="K40" i="1" s="1"/>
  <c r="D40" i="1"/>
  <c r="E35" i="1"/>
  <c r="E29" i="1" s="1"/>
  <c r="E28" i="1" s="1"/>
  <c r="E9" i="1" s="1"/>
  <c r="F35" i="1"/>
  <c r="G35" i="1"/>
  <c r="G29" i="1" s="1"/>
  <c r="G28" i="1" s="1"/>
  <c r="H35" i="1"/>
  <c r="D35" i="1"/>
  <c r="J30" i="1"/>
  <c r="H30" i="1"/>
  <c r="D29" i="1" l="1"/>
  <c r="D28" i="1" s="1"/>
  <c r="D9" i="1" s="1"/>
  <c r="G9" i="1"/>
  <c r="F29" i="1"/>
  <c r="J35" i="1"/>
  <c r="L35" i="1"/>
  <c r="L30" i="1"/>
  <c r="K30" i="1"/>
  <c r="K35" i="1"/>
  <c r="J29" i="1" l="1"/>
  <c r="F28" i="1"/>
  <c r="I12" i="1"/>
  <c r="I13" i="1"/>
  <c r="I14" i="1"/>
  <c r="I19" i="1"/>
  <c r="I21" i="1"/>
  <c r="I24" i="1"/>
  <c r="I26" i="1"/>
  <c r="I27" i="1"/>
  <c r="I31" i="1"/>
  <c r="I32" i="1"/>
  <c r="I33" i="1"/>
  <c r="I34" i="1"/>
  <c r="I36" i="1"/>
  <c r="I37" i="1"/>
  <c r="I38" i="1"/>
  <c r="I39" i="1"/>
  <c r="I41" i="1"/>
  <c r="I42" i="1"/>
  <c r="I44" i="1"/>
  <c r="I45" i="1"/>
  <c r="I48" i="1"/>
  <c r="I49" i="1"/>
  <c r="I50" i="1"/>
  <c r="I54" i="1"/>
  <c r="I55" i="1"/>
  <c r="I59" i="1"/>
  <c r="I60" i="1"/>
  <c r="I62" i="1"/>
  <c r="I63" i="1"/>
  <c r="I68" i="1"/>
  <c r="I70" i="1"/>
  <c r="I71" i="1"/>
  <c r="I78" i="1"/>
  <c r="I85" i="1"/>
  <c r="I86" i="1"/>
  <c r="I87" i="1"/>
  <c r="I91" i="1"/>
  <c r="I92" i="1"/>
  <c r="E96" i="1"/>
  <c r="E98" i="1" s="1"/>
  <c r="H89" i="1"/>
  <c r="H88" i="1" s="1"/>
  <c r="F9" i="1" l="1"/>
  <c r="J9" i="1" s="1"/>
  <c r="J28" i="1"/>
  <c r="E97" i="1"/>
  <c r="E99" i="1" s="1"/>
  <c r="J89" i="1"/>
  <c r="J90" i="1"/>
  <c r="I40" i="1"/>
  <c r="I35" i="1"/>
  <c r="I30" i="1"/>
  <c r="I90" i="1"/>
  <c r="L85" i="1"/>
  <c r="L90" i="1"/>
  <c r="L91" i="1"/>
  <c r="L92" i="1"/>
  <c r="L12" i="1"/>
  <c r="L13" i="1"/>
  <c r="L14" i="1"/>
  <c r="L19" i="1"/>
  <c r="L27" i="1"/>
  <c r="L31" i="1"/>
  <c r="L32" i="1"/>
  <c r="L33" i="1"/>
  <c r="L34" i="1"/>
  <c r="L36" i="1"/>
  <c r="L37" i="1"/>
  <c r="L38" i="1"/>
  <c r="L39" i="1"/>
  <c r="L44" i="1"/>
  <c r="L45" i="1"/>
  <c r="L48" i="1"/>
  <c r="L49" i="1"/>
  <c r="L50" i="1"/>
  <c r="L54" i="1"/>
  <c r="L59" i="1"/>
  <c r="L62" i="1"/>
  <c r="L63" i="1"/>
  <c r="K12" i="1"/>
  <c r="K13" i="1"/>
  <c r="K14" i="1"/>
  <c r="K19" i="1"/>
  <c r="K21" i="1"/>
  <c r="K24" i="1"/>
  <c r="K26" i="1"/>
  <c r="K27" i="1"/>
  <c r="K31" i="1"/>
  <c r="K32" i="1"/>
  <c r="K33" i="1"/>
  <c r="K34" i="1"/>
  <c r="K36" i="1"/>
  <c r="K37" i="1"/>
  <c r="K38" i="1"/>
  <c r="K39" i="1"/>
  <c r="K41" i="1"/>
  <c r="K42" i="1"/>
  <c r="K44" i="1"/>
  <c r="K45" i="1"/>
  <c r="K48" i="1"/>
  <c r="K49" i="1"/>
  <c r="K50" i="1"/>
  <c r="K54" i="1"/>
  <c r="K55" i="1"/>
  <c r="K59" i="1"/>
  <c r="K60" i="1"/>
  <c r="K62" i="1"/>
  <c r="K63" i="1"/>
  <c r="K68" i="1"/>
  <c r="K70" i="1"/>
  <c r="K71" i="1"/>
  <c r="K78" i="1"/>
  <c r="K75" i="1" s="1"/>
  <c r="K85" i="1"/>
  <c r="K86" i="1"/>
  <c r="K87" i="1"/>
  <c r="K90" i="1"/>
  <c r="K91" i="1"/>
  <c r="K92" i="1"/>
  <c r="H84" i="1"/>
  <c r="G84" i="1"/>
  <c r="F84" i="1"/>
  <c r="F83" i="1" s="1"/>
  <c r="F82" i="1" s="1"/>
  <c r="F96" i="1" s="1"/>
  <c r="K69" i="1"/>
  <c r="K67" i="1"/>
  <c r="J65" i="1"/>
  <c r="H57" i="1"/>
  <c r="H53" i="1"/>
  <c r="H52" i="1" s="1"/>
  <c r="J53" i="1"/>
  <c r="H43" i="1"/>
  <c r="J43" i="1"/>
  <c r="H29" i="1"/>
  <c r="I29" i="1"/>
  <c r="H25" i="1"/>
  <c r="H22" i="1"/>
  <c r="H18" i="1"/>
  <c r="H17" i="1" s="1"/>
  <c r="K11" i="1"/>
  <c r="K89" i="1" l="1"/>
  <c r="K88" i="1"/>
  <c r="L89" i="1"/>
  <c r="I89" i="1"/>
  <c r="I46" i="1"/>
  <c r="J46" i="1"/>
  <c r="G51" i="1"/>
  <c r="J61" i="1"/>
  <c r="F97" i="1"/>
  <c r="I88" i="1"/>
  <c r="H51" i="1"/>
  <c r="H28" i="1"/>
  <c r="H9" i="1" s="1"/>
  <c r="I61" i="1"/>
  <c r="I28" i="1"/>
  <c r="L10" i="1"/>
  <c r="L17" i="1"/>
  <c r="K18" i="1"/>
  <c r="K20" i="1"/>
  <c r="I84" i="1"/>
  <c r="I22" i="1"/>
  <c r="I25" i="1"/>
  <c r="I43" i="1"/>
  <c r="I52" i="1"/>
  <c r="I53" i="1"/>
  <c r="I58" i="1"/>
  <c r="K58" i="1"/>
  <c r="K53" i="1"/>
  <c r="K46" i="1"/>
  <c r="K29" i="1"/>
  <c r="K22" i="1"/>
  <c r="L53" i="1"/>
  <c r="L46" i="1"/>
  <c r="L25" i="1"/>
  <c r="I17" i="1"/>
  <c r="I18" i="1"/>
  <c r="I20" i="1"/>
  <c r="I23" i="1"/>
  <c r="L29" i="1"/>
  <c r="I65" i="1"/>
  <c r="I67" i="1"/>
  <c r="I69" i="1"/>
  <c r="L84" i="1"/>
  <c r="G83" i="1"/>
  <c r="K61" i="1"/>
  <c r="K52" i="1"/>
  <c r="K43" i="1"/>
  <c r="K25" i="1"/>
  <c r="K23" i="1"/>
  <c r="K17" i="1"/>
  <c r="L61" i="1"/>
  <c r="L58" i="1"/>
  <c r="L52" i="1"/>
  <c r="L43" i="1"/>
  <c r="L22" i="1"/>
  <c r="L18" i="1"/>
  <c r="K10" i="1"/>
  <c r="L11" i="1"/>
  <c r="K65" i="1"/>
  <c r="K66" i="1"/>
  <c r="H83" i="1"/>
  <c r="K84" i="1"/>
  <c r="K28" i="1" l="1"/>
  <c r="L28" i="1"/>
  <c r="H79" i="1"/>
  <c r="L88" i="1"/>
  <c r="J88" i="1"/>
  <c r="J57" i="1"/>
  <c r="K57" i="1"/>
  <c r="L57" i="1"/>
  <c r="I57" i="1"/>
  <c r="I66" i="1"/>
  <c r="I10" i="1"/>
  <c r="F79" i="1"/>
  <c r="F98" i="1" s="1"/>
  <c r="G79" i="1"/>
  <c r="I83" i="1"/>
  <c r="G82" i="1"/>
  <c r="I11" i="1"/>
  <c r="L79" i="1"/>
  <c r="L83" i="1"/>
  <c r="K83" i="1"/>
  <c r="H82" i="1"/>
  <c r="H96" i="1" s="1"/>
  <c r="L9" i="1"/>
  <c r="K9" i="1"/>
  <c r="H98" i="1" l="1"/>
  <c r="H80" i="1"/>
  <c r="J79" i="1"/>
  <c r="J51" i="1"/>
  <c r="I51" i="1"/>
  <c r="K51" i="1"/>
  <c r="L51" i="1"/>
  <c r="I82" i="1"/>
  <c r="G96" i="1"/>
  <c r="G98" i="1" s="1"/>
  <c r="I79" i="1"/>
  <c r="G80" i="1"/>
  <c r="F80" i="1"/>
  <c r="F99" i="1" s="1"/>
  <c r="K79" i="1"/>
  <c r="I9" i="1"/>
  <c r="H97" i="1"/>
  <c r="L82" i="1"/>
  <c r="K82" i="1"/>
  <c r="H99" i="1" l="1"/>
  <c r="J80" i="1"/>
  <c r="I80" i="1"/>
  <c r="K96" i="1"/>
  <c r="K98" i="1" s="1"/>
  <c r="J96" i="1"/>
  <c r="J98" i="1" s="1"/>
  <c r="L80" i="1"/>
  <c r="I96" i="1"/>
  <c r="I98" i="1" s="1"/>
  <c r="G97" i="1"/>
  <c r="G99" i="1" s="1"/>
  <c r="K80" i="1"/>
  <c r="L96" i="1"/>
  <c r="L98" i="1" s="1"/>
  <c r="J97" i="1" l="1"/>
  <c r="K97" i="1"/>
  <c r="I97" i="1"/>
  <c r="L97" i="1"/>
  <c r="L99" i="1" l="1"/>
  <c r="I99" i="1"/>
  <c r="K99" i="1"/>
  <c r="J99" i="1"/>
</calcChain>
</file>

<file path=xl/sharedStrings.xml><?xml version="1.0" encoding="utf-8"?>
<sst xmlns="http://schemas.openxmlformats.org/spreadsheetml/2006/main" count="112" uniqueCount="106">
  <si>
    <t>грн.</t>
  </si>
  <si>
    <t>ККД</t>
  </si>
  <si>
    <t>Доходи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</si>
  <si>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</si>
  <si>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</si>
  <si>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</si>
  <si>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</si>
  <si>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</si>
  <si>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</si>
  <si>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</si>
  <si>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</si>
  <si>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</si>
  <si>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</si>
  <si>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</si>
  <si>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</si>
  <si>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</si>
  <si>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</si>
  <si>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</si>
  <si>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</si>
  <si>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</si>
  <si>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</si>
  <si>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</si>
  <si>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</si>
  <si>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</si>
  <si>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</si>
  <si>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</si>
  <si>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</si>
  <si>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</si>
  <si>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</si>
  <si>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</si>
  <si>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</si>
  <si>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</si>
  <si>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</si>
  <si>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</si>
  <si>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</si>
  <si>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</si>
  <si>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</si>
  <si>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</si>
  <si>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</si>
  <si>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</si>
  <si>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</si>
  <si>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</si>
  <si>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</si>
  <si>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</si>
  <si>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</si>
  <si>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</si>
  <si>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</si>
  <si>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</si>
  <si>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</si>
  <si>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</si>
  <si>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</si>
  <si>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</si>
  <si>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</si>
  <si>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</si>
  <si>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</si>
  <si>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</si>
  <si>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</si>
  <si>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</si>
  <si>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</si>
  <si>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</si>
  <si>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</si>
  <si>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</si>
  <si>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ЗАГАЛЬНИЙ ФОНД</t>
  </si>
  <si>
    <t xml:space="preserve">СПЕЦІАЛЬНИЙ ФОНД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</si>
  <si>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</si>
  <si>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</si>
  <si>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</si>
  <si>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</si>
  <si>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</si>
  <si>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</si>
  <si>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</si>
  <si>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</si>
  <si>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</si>
  <si>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 xml:space="preserve"> Аналіз виконання плану по доходах Піщанської сільської ради</t>
  </si>
  <si>
    <t>Начальник фінансово-економічного відділу</t>
  </si>
  <si>
    <t xml:space="preserve"> Н.В. Шелєгова</t>
  </si>
  <si>
    <t>Податок на нерухоме майно, відмінне від земельної ділянки</t>
  </si>
  <si>
    <t>Туристичний збір  з фізичних осіб та  з юридичних осіб </t>
  </si>
  <si>
    <t>Всього без урахування трансферт по спеціальному фонду</t>
  </si>
  <si>
    <t>Всього по спеціальному фонду</t>
  </si>
  <si>
    <t>Затверджено по бюджету на  2019 рік</t>
  </si>
  <si>
    <t>Затверджено по бюджету з урахуванням змін на  2019 рік</t>
  </si>
  <si>
    <t>Єдиний податок, нарахований до 1 січня 2011 року</t>
  </si>
  <si>
    <t xml:space="preserve"> 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</si>
  <si>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 Інші надходження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</si>
  <si>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</si>
  <si>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</si>
  <si>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</si>
  <si>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</si>
  <si>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</si>
  <si>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</si>
  <si>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Інші дотації з місцевого бюджету</t>
  </si>
  <si>
    <t>Всього без урахування трансфертів</t>
  </si>
  <si>
    <t xml:space="preserve">Транспортний податок </t>
  </si>
  <si>
    <t xml:space="preserve">Земельний податок та орендна плата </t>
  </si>
  <si>
    <t>Додаток 1</t>
  </si>
  <si>
    <t>Виконано за січень-квітень 2019 року на співставних умовах</t>
  </si>
  <si>
    <t>за січень-квітень 2019 року</t>
  </si>
  <si>
    <t>Затверджено по бюджету з урахуванням змін за січень-квітень 2019 року</t>
  </si>
  <si>
    <t>Виконано за січень-квітень 2018 року на співставних умовах</t>
  </si>
  <si>
    <t>Відхилення до уточненого плану на січень-квітень 2019 року</t>
  </si>
  <si>
    <t>Відхилення до факту                 січень-квітень 2018 року</t>
  </si>
  <si>
    <t xml:space="preserve">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</si>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</sst>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_ ;\-#,##0.00\ 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4" fontId="10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9" fillId="2" borderId="2" xfId="1" applyFont="1" applyFill="1" applyBorder="1" applyAlignment="1">
      <alignment horizontal="right" vertical="center" wrapText="1"/>
    </xf>
    <xf numFmtId="165" fontId="9" fillId="2" borderId="2" xfId="1" applyNumberFormat="1" applyFont="1" applyFill="1" applyBorder="1" applyAlignment="1">
      <alignment horizontal="right" vertical="center" wrapText="1"/>
    </xf>
    <xf numFmtId="43" fontId="12" fillId="2" borderId="2" xfId="1" applyFont="1" applyFill="1" applyBorder="1" applyAlignment="1">
      <alignment horizontal="right" vertical="center" wrapText="1"/>
    </xf>
    <xf numFmtId="43" fontId="10" fillId="2" borderId="2" xfId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165" fontId="10" fillId="2" borderId="2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43" fontId="19" fillId="2" borderId="2" xfId="1" applyFont="1" applyFill="1" applyBorder="1" applyAlignment="1">
      <alignment horizontal="right" vertical="center" wrapText="1"/>
    </xf>
    <xf numFmtId="4" fontId="19" fillId="2" borderId="2" xfId="0" applyNumberFormat="1" applyFont="1" applyFill="1" applyBorder="1" applyAlignment="1">
      <alignment horizontal="right" vertical="center" wrapText="1"/>
    </xf>
    <xf numFmtId="164" fontId="20" fillId="2" borderId="2" xfId="0" applyNumberFormat="1" applyFont="1" applyFill="1" applyBorder="1" applyAlignment="1">
      <alignment horizontal="right" vertical="center" wrapText="1"/>
    </xf>
    <xf numFmtId="43" fontId="13" fillId="2" borderId="2" xfId="1" applyFont="1" applyFill="1" applyBorder="1" applyAlignment="1">
      <alignment horizontal="right" vertical="center" wrapText="1"/>
    </xf>
    <xf numFmtId="43" fontId="14" fillId="2" borderId="2" xfId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43" fontId="12" fillId="2" borderId="1" xfId="1" applyFont="1" applyFill="1" applyBorder="1" applyAlignment="1">
      <alignment horizontal="right" vertical="center" wrapText="1"/>
    </xf>
    <xf numFmtId="43" fontId="1" fillId="2" borderId="0" xfId="0" applyNumberFormat="1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Alignment="1">
      <alignment vertical="center" wrapText="1"/>
    </xf>
    <xf numFmtId="164" fontId="7" fillId="2" borderId="2" xfId="2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0" fontId="7" fillId="2" borderId="0" xfId="2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Normal="100" workbookViewId="0">
      <pane xSplit="3" ySplit="7" topLeftCell="D74" activePane="bottomRight" state="frozen"/>
      <selection pane="topRight" activeCell="D1" sqref="D1"/>
      <selection pane="bottomLeft" activeCell="A7" sqref="A7"/>
      <selection pane="bottomRight" activeCell="C77" sqref="C77"/>
    </sheetView>
  </sheetViews>
  <sheetFormatPr defaultRowHeight="15" x14ac:dyDescent="0.25"/>
  <cols>
    <col min="1" max="1" width="0.140625" style="11" customWidth="1"/>
    <col min="2" max="2" width="11.5703125" style="11" customWidth="1"/>
    <col min="3" max="3" width="52.5703125" style="11" customWidth="1"/>
    <col min="4" max="4" width="16.42578125" style="12" customWidth="1"/>
    <col min="5" max="5" width="17" style="12" customWidth="1"/>
    <col min="6" max="6" width="15.85546875" style="12" customWidth="1"/>
    <col min="7" max="7" width="16.140625" style="12" customWidth="1"/>
    <col min="8" max="8" width="16.7109375" style="12" customWidth="1"/>
    <col min="9" max="9" width="14.7109375" style="12" customWidth="1"/>
    <col min="10" max="10" width="11" style="12" customWidth="1"/>
    <col min="11" max="11" width="16.42578125" style="12" customWidth="1"/>
    <col min="12" max="12" width="11.28515625" style="12" customWidth="1"/>
    <col min="13" max="13" width="20.85546875" style="11" customWidth="1"/>
    <col min="14" max="14" width="13.7109375" style="11" bestFit="1" customWidth="1"/>
    <col min="15" max="16384" width="9.140625" style="11"/>
  </cols>
  <sheetData>
    <row r="1" spans="1:14" x14ac:dyDescent="0.25">
      <c r="K1" s="13" t="s">
        <v>95</v>
      </c>
      <c r="L1" s="13"/>
    </row>
    <row r="2" spans="1:14" ht="19.5" customHeight="1" x14ac:dyDescent="0.25">
      <c r="A2" s="14" t="s">
        <v>73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7.5" customHeight="1" x14ac:dyDescent="0.25">
      <c r="A3" s="16"/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6"/>
    </row>
    <row r="4" spans="1:14" x14ac:dyDescent="0.25">
      <c r="A4" s="18" t="s">
        <v>97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4.25" customHeight="1" x14ac:dyDescent="0.25">
      <c r="L5" s="12" t="s">
        <v>0</v>
      </c>
    </row>
    <row r="6" spans="1:14" s="23" customFormat="1" ht="75" customHeight="1" x14ac:dyDescent="0.25">
      <c r="A6" s="19"/>
      <c r="B6" s="20" t="s">
        <v>1</v>
      </c>
      <c r="C6" s="20" t="s">
        <v>2</v>
      </c>
      <c r="D6" s="9" t="s">
        <v>80</v>
      </c>
      <c r="E6" s="21" t="s">
        <v>81</v>
      </c>
      <c r="F6" s="9" t="s">
        <v>98</v>
      </c>
      <c r="G6" s="9" t="s">
        <v>96</v>
      </c>
      <c r="H6" s="9" t="s">
        <v>99</v>
      </c>
      <c r="I6" s="22" t="s">
        <v>100</v>
      </c>
      <c r="J6" s="22"/>
      <c r="K6" s="22" t="s">
        <v>101</v>
      </c>
      <c r="L6" s="22"/>
    </row>
    <row r="7" spans="1:14" s="23" customFormat="1" ht="42" customHeight="1" x14ac:dyDescent="0.25">
      <c r="A7" s="19"/>
      <c r="B7" s="20"/>
      <c r="C7" s="20"/>
      <c r="D7" s="10"/>
      <c r="E7" s="21"/>
      <c r="F7" s="10"/>
      <c r="G7" s="10"/>
      <c r="H7" s="10"/>
      <c r="I7" s="24" t="s">
        <v>3</v>
      </c>
      <c r="J7" s="24" t="s">
        <v>4</v>
      </c>
      <c r="K7" s="24" t="s">
        <v>3</v>
      </c>
      <c r="L7" s="24" t="s">
        <v>4</v>
      </c>
    </row>
    <row r="8" spans="1:14" ht="21" customHeight="1" x14ac:dyDescent="0.25">
      <c r="A8" s="25"/>
      <c r="B8" s="19"/>
      <c r="C8" s="26" t="s">
        <v>62</v>
      </c>
      <c r="D8" s="27"/>
      <c r="E8" s="27"/>
      <c r="F8" s="27"/>
      <c r="G8" s="27"/>
      <c r="H8" s="27"/>
      <c r="I8" s="27"/>
      <c r="J8" s="27"/>
      <c r="K8" s="27"/>
      <c r="L8" s="28"/>
    </row>
    <row r="9" spans="1:14" ht="18.75" customHeight="1" x14ac:dyDescent="0.25">
      <c r="A9" s="29"/>
      <c r="B9" s="30">
        <v>10000000</v>
      </c>
      <c r="C9" s="30" t="s">
        <v>5</v>
      </c>
      <c r="D9" s="31">
        <f>D10+D17+D22+D28</f>
        <v>73130000</v>
      </c>
      <c r="E9" s="31">
        <f>E10+E17+E22+E28</f>
        <v>73130000</v>
      </c>
      <c r="F9" s="31">
        <f>F10+F17+F22+F28</f>
        <v>22470400</v>
      </c>
      <c r="G9" s="31">
        <f>G10+G17+G22+G28</f>
        <v>24220876.609999999</v>
      </c>
      <c r="H9" s="8">
        <f>H10+H17+H22+H28</f>
        <v>20290789.57</v>
      </c>
      <c r="I9" s="1">
        <f>G9-F9</f>
        <v>1750476.6099999994</v>
      </c>
      <c r="J9" s="32">
        <f>G9/F9*100</f>
        <v>107.7901444122045</v>
      </c>
      <c r="K9" s="1">
        <f>G9-H9</f>
        <v>3930087.0399999991</v>
      </c>
      <c r="L9" s="32">
        <f>G9/H9%</f>
        <v>119.36882261994697</v>
      </c>
    </row>
    <row r="10" spans="1:14" ht="43.5" customHeight="1" x14ac:dyDescent="0.25">
      <c r="A10" s="29"/>
      <c r="B10" s="30">
        <v>11000000</v>
      </c>
      <c r="C10" s="30" t="s">
        <v>6</v>
      </c>
      <c r="D10" s="31">
        <f>D11+D15</f>
        <v>44495000</v>
      </c>
      <c r="E10" s="31">
        <f t="shared" ref="E10:G10" si="0">E11+E15</f>
        <v>44495000</v>
      </c>
      <c r="F10" s="31">
        <f t="shared" si="0"/>
        <v>13210000</v>
      </c>
      <c r="G10" s="31">
        <f t="shared" si="0"/>
        <v>14154634.85</v>
      </c>
      <c r="H10" s="8">
        <f t="shared" ref="H10" si="1">H11</f>
        <v>12106726.209999999</v>
      </c>
      <c r="I10" s="1">
        <f t="shared" ref="I10:I86" si="2">G10-F10</f>
        <v>944634.84999999963</v>
      </c>
      <c r="J10" s="32">
        <f t="shared" ref="J10:J76" si="3">G10/F10*100</f>
        <v>107.15090726722181</v>
      </c>
      <c r="K10" s="1">
        <f t="shared" ref="K10:K86" si="4">G10-H10</f>
        <v>2047908.6400000006</v>
      </c>
      <c r="L10" s="32">
        <f t="shared" ref="L10:L85" si="5">G10/H10%</f>
        <v>116.91546173984223</v>
      </c>
    </row>
    <row r="11" spans="1:14" ht="26.25" customHeight="1" x14ac:dyDescent="0.25">
      <c r="A11" s="29"/>
      <c r="B11" s="33">
        <v>11010000</v>
      </c>
      <c r="C11" s="33" t="s">
        <v>7</v>
      </c>
      <c r="D11" s="4">
        <f>D12+D13+D14</f>
        <v>44495000</v>
      </c>
      <c r="E11" s="4">
        <f t="shared" ref="E11:G11" si="6">E12+E13+E14</f>
        <v>44495000</v>
      </c>
      <c r="F11" s="4">
        <f t="shared" si="6"/>
        <v>13210000</v>
      </c>
      <c r="G11" s="4">
        <f t="shared" si="6"/>
        <v>14152528.85</v>
      </c>
      <c r="H11" s="7">
        <f t="shared" ref="H11" si="7">H12+H13+H14</f>
        <v>12106726.209999999</v>
      </c>
      <c r="I11" s="1">
        <f t="shared" si="2"/>
        <v>942528.84999999963</v>
      </c>
      <c r="J11" s="32">
        <f t="shared" si="3"/>
        <v>107.1349647993944</v>
      </c>
      <c r="K11" s="1">
        <f t="shared" si="4"/>
        <v>2045802.6400000006</v>
      </c>
      <c r="L11" s="32">
        <f t="shared" si="5"/>
        <v>116.89806645094686</v>
      </c>
      <c r="N11" s="34"/>
    </row>
    <row r="12" spans="1:14" ht="53.25" customHeight="1" x14ac:dyDescent="0.25">
      <c r="A12" s="29"/>
      <c r="B12" s="29">
        <v>11010100</v>
      </c>
      <c r="C12" s="29" t="s">
        <v>8</v>
      </c>
      <c r="D12" s="35">
        <v>40013000</v>
      </c>
      <c r="E12" s="35">
        <v>40013000</v>
      </c>
      <c r="F12" s="3">
        <v>12000000</v>
      </c>
      <c r="G12" s="3">
        <v>13105162.970000001</v>
      </c>
      <c r="H12" s="5">
        <v>10418102.91</v>
      </c>
      <c r="I12" s="3">
        <f t="shared" si="2"/>
        <v>1105162.9700000007</v>
      </c>
      <c r="J12" s="36">
        <f t="shared" si="3"/>
        <v>109.20969141666667</v>
      </c>
      <c r="K12" s="3">
        <f t="shared" si="4"/>
        <v>2687060.0600000005</v>
      </c>
      <c r="L12" s="36">
        <f t="shared" si="5"/>
        <v>125.79222036116363</v>
      </c>
    </row>
    <row r="13" spans="1:14" ht="53.25" customHeight="1" x14ac:dyDescent="0.25">
      <c r="A13" s="29"/>
      <c r="B13" s="29">
        <v>11010400</v>
      </c>
      <c r="C13" s="29" t="s">
        <v>9</v>
      </c>
      <c r="D13" s="35">
        <v>3992000</v>
      </c>
      <c r="E13" s="35">
        <v>3992000</v>
      </c>
      <c r="F13" s="3">
        <v>1050000</v>
      </c>
      <c r="G13" s="3">
        <v>786501.96</v>
      </c>
      <c r="H13" s="5">
        <v>1484258.03</v>
      </c>
      <c r="I13" s="3">
        <f t="shared" si="2"/>
        <v>-263498.04000000004</v>
      </c>
      <c r="J13" s="36">
        <f t="shared" si="3"/>
        <v>74.904948571428562</v>
      </c>
      <c r="K13" s="3">
        <f t="shared" si="4"/>
        <v>-697756.07000000007</v>
      </c>
      <c r="L13" s="36">
        <f t="shared" si="5"/>
        <v>52.989570822803636</v>
      </c>
    </row>
    <row r="14" spans="1:14" ht="49.5" customHeight="1" x14ac:dyDescent="0.25">
      <c r="A14" s="29"/>
      <c r="B14" s="29">
        <v>11010500</v>
      </c>
      <c r="C14" s="29" t="s">
        <v>10</v>
      </c>
      <c r="D14" s="35">
        <v>490000</v>
      </c>
      <c r="E14" s="35">
        <v>490000</v>
      </c>
      <c r="F14" s="3">
        <v>160000</v>
      </c>
      <c r="G14" s="3">
        <v>260863.92</v>
      </c>
      <c r="H14" s="5">
        <v>204365.27</v>
      </c>
      <c r="I14" s="3">
        <f t="shared" si="2"/>
        <v>100863.92000000001</v>
      </c>
      <c r="J14" s="36">
        <f t="shared" si="3"/>
        <v>163.03995</v>
      </c>
      <c r="K14" s="3">
        <f t="shared" si="4"/>
        <v>56498.650000000023</v>
      </c>
      <c r="L14" s="36">
        <f t="shared" si="5"/>
        <v>127.64591557068383</v>
      </c>
    </row>
    <row r="15" spans="1:14" s="40" customFormat="1" ht="24" customHeight="1" x14ac:dyDescent="0.25">
      <c r="A15" s="30"/>
      <c r="B15" s="37">
        <v>11020000</v>
      </c>
      <c r="C15" s="38" t="s">
        <v>89</v>
      </c>
      <c r="D15" s="31">
        <v>0</v>
      </c>
      <c r="E15" s="31">
        <v>0</v>
      </c>
      <c r="F15" s="1">
        <v>0</v>
      </c>
      <c r="G15" s="1">
        <f>G16</f>
        <v>2106</v>
      </c>
      <c r="H15" s="39">
        <v>0</v>
      </c>
      <c r="I15" s="1">
        <f t="shared" si="2"/>
        <v>2106</v>
      </c>
      <c r="J15" s="32">
        <v>0</v>
      </c>
      <c r="K15" s="1">
        <f t="shared" si="4"/>
        <v>2106</v>
      </c>
      <c r="L15" s="32">
        <v>0</v>
      </c>
    </row>
    <row r="16" spans="1:14" ht="33" customHeight="1" x14ac:dyDescent="0.25">
      <c r="A16" s="29"/>
      <c r="B16" s="41">
        <v>11020200</v>
      </c>
      <c r="C16" s="42" t="s">
        <v>90</v>
      </c>
      <c r="D16" s="35">
        <v>0</v>
      </c>
      <c r="E16" s="35">
        <v>0</v>
      </c>
      <c r="F16" s="3">
        <v>0</v>
      </c>
      <c r="G16" s="3">
        <v>2106</v>
      </c>
      <c r="H16" s="6">
        <v>0</v>
      </c>
      <c r="I16" s="3">
        <f t="shared" si="2"/>
        <v>2106</v>
      </c>
      <c r="J16" s="36">
        <v>0</v>
      </c>
      <c r="K16" s="3">
        <f t="shared" ref="K16" si="8">G16-H16</f>
        <v>2106</v>
      </c>
      <c r="L16" s="36">
        <v>0</v>
      </c>
    </row>
    <row r="17" spans="1:12" ht="39" customHeight="1" x14ac:dyDescent="0.25">
      <c r="A17" s="29"/>
      <c r="B17" s="30">
        <v>13000000</v>
      </c>
      <c r="C17" s="30" t="s">
        <v>11</v>
      </c>
      <c r="D17" s="31">
        <f>D18+D20</f>
        <v>65500</v>
      </c>
      <c r="E17" s="31">
        <f t="shared" ref="E17:G17" si="9">E18+E20</f>
        <v>65500</v>
      </c>
      <c r="F17" s="31">
        <f t="shared" si="9"/>
        <v>14000</v>
      </c>
      <c r="G17" s="31">
        <f t="shared" si="9"/>
        <v>13426.68</v>
      </c>
      <c r="H17" s="8">
        <f t="shared" ref="H17" si="10">H18+H20</f>
        <v>9983.02</v>
      </c>
      <c r="I17" s="1">
        <f t="shared" si="2"/>
        <v>-573.31999999999971</v>
      </c>
      <c r="J17" s="32">
        <f t="shared" si="3"/>
        <v>95.904857142857153</v>
      </c>
      <c r="K17" s="1">
        <f t="shared" si="4"/>
        <v>3443.66</v>
      </c>
      <c r="L17" s="32">
        <f t="shared" si="5"/>
        <v>134.49517280342022</v>
      </c>
    </row>
    <row r="18" spans="1:12" ht="36.75" customHeight="1" x14ac:dyDescent="0.25">
      <c r="A18" s="29"/>
      <c r="B18" s="43">
        <v>13010000</v>
      </c>
      <c r="C18" s="43" t="s">
        <v>12</v>
      </c>
      <c r="D18" s="44">
        <f>D19</f>
        <v>42200</v>
      </c>
      <c r="E18" s="44">
        <f t="shared" ref="E18:F18" si="11">E19</f>
        <v>42200</v>
      </c>
      <c r="F18" s="44">
        <f t="shared" si="11"/>
        <v>7000</v>
      </c>
      <c r="G18" s="44">
        <f>G19</f>
        <v>6342.75</v>
      </c>
      <c r="H18" s="45">
        <f t="shared" ref="H18" si="12">H19</f>
        <v>9983.02</v>
      </c>
      <c r="I18" s="46">
        <f t="shared" si="2"/>
        <v>-657.25</v>
      </c>
      <c r="J18" s="47">
        <f t="shared" si="3"/>
        <v>90.610714285714295</v>
      </c>
      <c r="K18" s="46">
        <f t="shared" si="4"/>
        <v>-3640.2700000000004</v>
      </c>
      <c r="L18" s="47">
        <f t="shared" si="5"/>
        <v>63.535383080470638</v>
      </c>
    </row>
    <row r="19" spans="1:12" ht="84" customHeight="1" x14ac:dyDescent="0.25">
      <c r="A19" s="29"/>
      <c r="B19" s="29">
        <v>13010200</v>
      </c>
      <c r="C19" s="29" t="s">
        <v>13</v>
      </c>
      <c r="D19" s="35">
        <v>42200</v>
      </c>
      <c r="E19" s="35">
        <v>42200</v>
      </c>
      <c r="F19" s="3">
        <v>7000</v>
      </c>
      <c r="G19" s="3">
        <v>6342.75</v>
      </c>
      <c r="H19" s="48">
        <v>9983.02</v>
      </c>
      <c r="I19" s="3">
        <f t="shared" si="2"/>
        <v>-657.25</v>
      </c>
      <c r="J19" s="36">
        <f t="shared" si="3"/>
        <v>90.610714285714295</v>
      </c>
      <c r="K19" s="3">
        <f t="shared" si="4"/>
        <v>-3640.2700000000004</v>
      </c>
      <c r="L19" s="36">
        <f t="shared" si="5"/>
        <v>63.535383080470638</v>
      </c>
    </row>
    <row r="20" spans="1:12" ht="22.5" customHeight="1" x14ac:dyDescent="0.25">
      <c r="A20" s="29"/>
      <c r="B20" s="43">
        <v>13030000</v>
      </c>
      <c r="C20" s="43" t="s">
        <v>14</v>
      </c>
      <c r="D20" s="44">
        <f>D21</f>
        <v>23300</v>
      </c>
      <c r="E20" s="44">
        <f t="shared" ref="E20:G20" si="13">E21</f>
        <v>23300</v>
      </c>
      <c r="F20" s="44">
        <f t="shared" si="13"/>
        <v>7000</v>
      </c>
      <c r="G20" s="44">
        <f t="shared" si="13"/>
        <v>7083.93</v>
      </c>
      <c r="H20" s="6">
        <v>0</v>
      </c>
      <c r="I20" s="3">
        <f t="shared" si="2"/>
        <v>83.930000000000291</v>
      </c>
      <c r="J20" s="36">
        <f t="shared" si="3"/>
        <v>101.199</v>
      </c>
      <c r="K20" s="3">
        <f t="shared" si="4"/>
        <v>7083.93</v>
      </c>
      <c r="L20" s="36">
        <v>0</v>
      </c>
    </row>
    <row r="21" spans="1:12" ht="51" customHeight="1" x14ac:dyDescent="0.25">
      <c r="A21" s="29"/>
      <c r="B21" s="29">
        <v>13030100</v>
      </c>
      <c r="C21" s="29" t="s">
        <v>15</v>
      </c>
      <c r="D21" s="35">
        <v>23300</v>
      </c>
      <c r="E21" s="35">
        <v>23300</v>
      </c>
      <c r="F21" s="3">
        <v>7000</v>
      </c>
      <c r="G21" s="3">
        <v>7083.93</v>
      </c>
      <c r="H21" s="6">
        <v>0</v>
      </c>
      <c r="I21" s="3">
        <f t="shared" si="2"/>
        <v>83.930000000000291</v>
      </c>
      <c r="J21" s="36">
        <f t="shared" si="3"/>
        <v>101.199</v>
      </c>
      <c r="K21" s="3">
        <f t="shared" si="4"/>
        <v>7083.93</v>
      </c>
      <c r="L21" s="36">
        <v>0</v>
      </c>
    </row>
    <row r="22" spans="1:12" ht="15.75" x14ac:dyDescent="0.25">
      <c r="A22" s="29"/>
      <c r="B22" s="30">
        <v>14000000</v>
      </c>
      <c r="C22" s="30" t="s">
        <v>16</v>
      </c>
      <c r="D22" s="31">
        <f>D23+D25+D27</f>
        <v>4598500</v>
      </c>
      <c r="E22" s="31">
        <f t="shared" ref="E22:G22" si="14">E23+E25+E27</f>
        <v>4598500</v>
      </c>
      <c r="F22" s="31">
        <f t="shared" si="14"/>
        <v>1490000</v>
      </c>
      <c r="G22" s="31">
        <f t="shared" si="14"/>
        <v>1262350.3599999999</v>
      </c>
      <c r="H22" s="8">
        <f t="shared" ref="H22" si="15">H24+H26+H27</f>
        <v>1396466.1400000001</v>
      </c>
      <c r="I22" s="1">
        <f t="shared" si="2"/>
        <v>-227649.64000000013</v>
      </c>
      <c r="J22" s="32">
        <f t="shared" si="3"/>
        <v>84.72150067114093</v>
      </c>
      <c r="K22" s="1">
        <f t="shared" si="4"/>
        <v>-134115.78000000026</v>
      </c>
      <c r="L22" s="32">
        <f t="shared" si="5"/>
        <v>90.396059298652219</v>
      </c>
    </row>
    <row r="23" spans="1:12" ht="38.25" customHeight="1" x14ac:dyDescent="0.25">
      <c r="A23" s="29"/>
      <c r="B23" s="33">
        <v>14020000</v>
      </c>
      <c r="C23" s="33" t="s">
        <v>17</v>
      </c>
      <c r="D23" s="4">
        <v>660000</v>
      </c>
      <c r="E23" s="4">
        <v>660000</v>
      </c>
      <c r="F23" s="2">
        <f>F24</f>
        <v>207000</v>
      </c>
      <c r="G23" s="2">
        <f>G24</f>
        <v>182713.46</v>
      </c>
      <c r="H23" s="7">
        <f t="shared" ref="H23" si="16">H24</f>
        <v>219968</v>
      </c>
      <c r="I23" s="1">
        <f t="shared" si="2"/>
        <v>-24286.540000000008</v>
      </c>
      <c r="J23" s="32">
        <v>0</v>
      </c>
      <c r="K23" s="1">
        <f t="shared" si="4"/>
        <v>-37254.540000000008</v>
      </c>
      <c r="L23" s="32">
        <v>0</v>
      </c>
    </row>
    <row r="24" spans="1:12" ht="15.75" x14ac:dyDescent="0.25">
      <c r="A24" s="29"/>
      <c r="B24" s="29">
        <v>14021900</v>
      </c>
      <c r="C24" s="29" t="s">
        <v>18</v>
      </c>
      <c r="D24" s="35">
        <v>660000</v>
      </c>
      <c r="E24" s="35">
        <v>660000</v>
      </c>
      <c r="F24" s="3">
        <v>207000</v>
      </c>
      <c r="G24" s="3">
        <v>182713.46</v>
      </c>
      <c r="H24" s="5">
        <v>219968</v>
      </c>
      <c r="I24" s="3">
        <f t="shared" si="2"/>
        <v>-24286.540000000008</v>
      </c>
      <c r="J24" s="32">
        <v>0</v>
      </c>
      <c r="K24" s="3">
        <f t="shared" si="4"/>
        <v>-37254.540000000008</v>
      </c>
      <c r="L24" s="36">
        <v>0</v>
      </c>
    </row>
    <row r="25" spans="1:12" ht="53.25" customHeight="1" x14ac:dyDescent="0.25">
      <c r="A25" s="29"/>
      <c r="B25" s="33">
        <v>14030000</v>
      </c>
      <c r="C25" s="33" t="s">
        <v>19</v>
      </c>
      <c r="D25" s="4">
        <f>D26</f>
        <v>2708500</v>
      </c>
      <c r="E25" s="4">
        <f t="shared" ref="E25:G25" si="17">E26</f>
        <v>2708500</v>
      </c>
      <c r="F25" s="4">
        <f t="shared" si="17"/>
        <v>880000</v>
      </c>
      <c r="G25" s="4">
        <f t="shared" si="17"/>
        <v>709751</v>
      </c>
      <c r="H25" s="7">
        <f t="shared" ref="H25" si="18">H26+H27</f>
        <v>1176498.1400000001</v>
      </c>
      <c r="I25" s="1">
        <f t="shared" si="2"/>
        <v>-170249</v>
      </c>
      <c r="J25" s="32">
        <v>0</v>
      </c>
      <c r="K25" s="1">
        <f t="shared" si="4"/>
        <v>-466747.14000000013</v>
      </c>
      <c r="L25" s="32">
        <f t="shared" si="5"/>
        <v>60.327422192099682</v>
      </c>
    </row>
    <row r="26" spans="1:12" ht="15.75" x14ac:dyDescent="0.25">
      <c r="A26" s="29"/>
      <c r="B26" s="29">
        <v>14031900</v>
      </c>
      <c r="C26" s="29" t="s">
        <v>18</v>
      </c>
      <c r="D26" s="35">
        <v>2708500</v>
      </c>
      <c r="E26" s="35">
        <v>2708500</v>
      </c>
      <c r="F26" s="35">
        <v>880000</v>
      </c>
      <c r="G26" s="35">
        <v>709751</v>
      </c>
      <c r="H26" s="5">
        <v>736238.14</v>
      </c>
      <c r="I26" s="3">
        <f t="shared" si="2"/>
        <v>-170249</v>
      </c>
      <c r="J26" s="36">
        <v>0</v>
      </c>
      <c r="K26" s="3">
        <f t="shared" si="4"/>
        <v>-26487.140000000014</v>
      </c>
      <c r="L26" s="36">
        <v>0</v>
      </c>
    </row>
    <row r="27" spans="1:12" s="51" customFormat="1" ht="49.5" customHeight="1" x14ac:dyDescent="0.25">
      <c r="A27" s="33"/>
      <c r="B27" s="33">
        <v>14040000</v>
      </c>
      <c r="C27" s="33" t="s">
        <v>20</v>
      </c>
      <c r="D27" s="4">
        <v>1230000</v>
      </c>
      <c r="E27" s="4">
        <v>1230000</v>
      </c>
      <c r="F27" s="2">
        <v>403000</v>
      </c>
      <c r="G27" s="2">
        <v>369885.9</v>
      </c>
      <c r="H27" s="49">
        <v>440260</v>
      </c>
      <c r="I27" s="2">
        <f t="shared" si="2"/>
        <v>-33114.099999999977</v>
      </c>
      <c r="J27" s="50">
        <f t="shared" si="3"/>
        <v>91.783101736972711</v>
      </c>
      <c r="K27" s="2">
        <f t="shared" si="4"/>
        <v>-70374.099999999977</v>
      </c>
      <c r="L27" s="50">
        <f t="shared" si="5"/>
        <v>84.015331849361743</v>
      </c>
    </row>
    <row r="28" spans="1:12" ht="15.75" x14ac:dyDescent="0.25">
      <c r="A28" s="29"/>
      <c r="B28" s="30">
        <v>18000000</v>
      </c>
      <c r="C28" s="30" t="s">
        <v>21</v>
      </c>
      <c r="D28" s="31">
        <f>D29+D43+D46</f>
        <v>23971000</v>
      </c>
      <c r="E28" s="31">
        <f t="shared" ref="E28:G28" si="19">E29+E43+E46</f>
        <v>23971000</v>
      </c>
      <c r="F28" s="31">
        <f t="shared" si="19"/>
        <v>7756400</v>
      </c>
      <c r="G28" s="31">
        <f t="shared" si="19"/>
        <v>8790464.7199999988</v>
      </c>
      <c r="H28" s="8">
        <f>H29+H43+H46</f>
        <v>6777614.1999999993</v>
      </c>
      <c r="I28" s="1">
        <f t="shared" si="2"/>
        <v>1034064.7199999988</v>
      </c>
      <c r="J28" s="32">
        <f t="shared" si="3"/>
        <v>113.33176112629569</v>
      </c>
      <c r="K28" s="1">
        <f t="shared" si="4"/>
        <v>2012850.5199999996</v>
      </c>
      <c r="L28" s="32">
        <f t="shared" si="5"/>
        <v>129.69851131390749</v>
      </c>
    </row>
    <row r="29" spans="1:12" ht="19.5" customHeight="1" x14ac:dyDescent="0.25">
      <c r="A29" s="29"/>
      <c r="B29" s="33">
        <v>18010000</v>
      </c>
      <c r="C29" s="33" t="s">
        <v>22</v>
      </c>
      <c r="D29" s="4">
        <f>D30+D35+D40</f>
        <v>13196000</v>
      </c>
      <c r="E29" s="4">
        <f t="shared" ref="E29:G29" si="20">E30+E35+E40</f>
        <v>13196000</v>
      </c>
      <c r="F29" s="4">
        <f t="shared" si="20"/>
        <v>4294400</v>
      </c>
      <c r="G29" s="4">
        <f t="shared" si="20"/>
        <v>4944435.1199999992</v>
      </c>
      <c r="H29" s="7">
        <f>H31+H32+H33+H34+H36+H37+H38+H39+H41+H42</f>
        <v>3913309.2899999996</v>
      </c>
      <c r="I29" s="1">
        <f t="shared" si="2"/>
        <v>650035.11999999918</v>
      </c>
      <c r="J29" s="32">
        <f t="shared" si="3"/>
        <v>115.13680886736213</v>
      </c>
      <c r="K29" s="1">
        <f t="shared" si="4"/>
        <v>1031125.8299999996</v>
      </c>
      <c r="L29" s="32">
        <f t="shared" si="5"/>
        <v>126.34920354071987</v>
      </c>
    </row>
    <row r="30" spans="1:12" ht="35.25" customHeight="1" x14ac:dyDescent="0.25">
      <c r="A30" s="29"/>
      <c r="B30" s="33"/>
      <c r="C30" s="33" t="s">
        <v>76</v>
      </c>
      <c r="D30" s="4">
        <f>D31+D32+D33+D34</f>
        <v>4851000</v>
      </c>
      <c r="E30" s="4">
        <f t="shared" ref="E30:G30" si="21">E31+E32+E33+E34</f>
        <v>4851000</v>
      </c>
      <c r="F30" s="4">
        <f t="shared" si="21"/>
        <v>1912900</v>
      </c>
      <c r="G30" s="4">
        <f t="shared" si="21"/>
        <v>2270366.44</v>
      </c>
      <c r="H30" s="52">
        <f t="shared" ref="H30:I30" si="22">H31+H32+H33+H34+H36+H37+H38+H39+H41+H42</f>
        <v>3913309.2899999996</v>
      </c>
      <c r="I30" s="4">
        <f t="shared" si="22"/>
        <v>650035.12</v>
      </c>
      <c r="J30" s="32">
        <f t="shared" si="3"/>
        <v>118.68714726331748</v>
      </c>
      <c r="K30" s="1">
        <f t="shared" si="4"/>
        <v>-1642942.8499999996</v>
      </c>
      <c r="L30" s="32">
        <f t="shared" si="5"/>
        <v>58.016534645029303</v>
      </c>
    </row>
    <row r="31" spans="1:12" ht="50.25" customHeight="1" x14ac:dyDescent="0.25">
      <c r="A31" s="29"/>
      <c r="B31" s="29">
        <v>18010100</v>
      </c>
      <c r="C31" s="29" t="s">
        <v>23</v>
      </c>
      <c r="D31" s="35">
        <v>6000</v>
      </c>
      <c r="E31" s="35">
        <v>6000</v>
      </c>
      <c r="F31" s="3">
        <v>1500</v>
      </c>
      <c r="G31" s="3">
        <v>894.46</v>
      </c>
      <c r="H31" s="5">
        <v>7426.35</v>
      </c>
      <c r="I31" s="3">
        <f t="shared" si="2"/>
        <v>-605.54</v>
      </c>
      <c r="J31" s="36">
        <f t="shared" si="3"/>
        <v>59.630666666666663</v>
      </c>
      <c r="K31" s="3">
        <f t="shared" si="4"/>
        <v>-6531.89</v>
      </c>
      <c r="L31" s="36">
        <f t="shared" si="5"/>
        <v>12.044409433974966</v>
      </c>
    </row>
    <row r="32" spans="1:12" ht="55.5" customHeight="1" x14ac:dyDescent="0.25">
      <c r="A32" s="29"/>
      <c r="B32" s="29">
        <v>18010200</v>
      </c>
      <c r="C32" s="29" t="s">
        <v>24</v>
      </c>
      <c r="D32" s="35">
        <v>990000</v>
      </c>
      <c r="E32" s="35">
        <v>990000</v>
      </c>
      <c r="F32" s="3">
        <v>11000</v>
      </c>
      <c r="G32" s="3">
        <v>190870.06</v>
      </c>
      <c r="H32" s="5">
        <v>193226.05</v>
      </c>
      <c r="I32" s="3">
        <f t="shared" si="2"/>
        <v>179870.06</v>
      </c>
      <c r="J32" s="36">
        <f t="shared" si="3"/>
        <v>1735.1823636363638</v>
      </c>
      <c r="K32" s="3">
        <f t="shared" si="4"/>
        <v>-2355.9899999999907</v>
      </c>
      <c r="L32" s="36">
        <f t="shared" si="5"/>
        <v>98.780707880743833</v>
      </c>
    </row>
    <row r="33" spans="1:13" ht="56.25" customHeight="1" x14ac:dyDescent="0.25">
      <c r="A33" s="29"/>
      <c r="B33" s="29">
        <v>18010300</v>
      </c>
      <c r="C33" s="29" t="s">
        <v>25</v>
      </c>
      <c r="D33" s="35">
        <v>55000</v>
      </c>
      <c r="E33" s="35">
        <v>55000</v>
      </c>
      <c r="F33" s="3">
        <v>400</v>
      </c>
      <c r="G33" s="3">
        <v>3988.3</v>
      </c>
      <c r="H33" s="5">
        <v>20671.77</v>
      </c>
      <c r="I33" s="3">
        <f t="shared" si="2"/>
        <v>3588.3</v>
      </c>
      <c r="J33" s="36">
        <f t="shared" si="3"/>
        <v>997.07500000000005</v>
      </c>
      <c r="K33" s="3">
        <f t="shared" si="4"/>
        <v>-16683.47</v>
      </c>
      <c r="L33" s="36">
        <f t="shared" si="5"/>
        <v>19.29346156618422</v>
      </c>
    </row>
    <row r="34" spans="1:13" ht="54" customHeight="1" x14ac:dyDescent="0.25">
      <c r="A34" s="29"/>
      <c r="B34" s="29">
        <v>18010400</v>
      </c>
      <c r="C34" s="29" t="s">
        <v>26</v>
      </c>
      <c r="D34" s="35">
        <v>3800000</v>
      </c>
      <c r="E34" s="35">
        <v>3800000</v>
      </c>
      <c r="F34" s="3">
        <v>1900000</v>
      </c>
      <c r="G34" s="3">
        <v>2074613.62</v>
      </c>
      <c r="H34" s="5">
        <v>1324343.3899999999</v>
      </c>
      <c r="I34" s="3">
        <f t="shared" si="2"/>
        <v>174613.62000000011</v>
      </c>
      <c r="J34" s="36">
        <f t="shared" si="3"/>
        <v>109.1901905263158</v>
      </c>
      <c r="K34" s="3">
        <f t="shared" si="4"/>
        <v>750270.23000000021</v>
      </c>
      <c r="L34" s="36">
        <f t="shared" si="5"/>
        <v>156.65224258792884</v>
      </c>
      <c r="M34" s="53"/>
    </row>
    <row r="35" spans="1:13" ht="20.25" customHeight="1" x14ac:dyDescent="0.25">
      <c r="A35" s="29"/>
      <c r="B35" s="29"/>
      <c r="C35" s="33" t="s">
        <v>94</v>
      </c>
      <c r="D35" s="4">
        <f>D36+D37+D38+D39</f>
        <v>8270000</v>
      </c>
      <c r="E35" s="4">
        <f t="shared" ref="E35:I35" si="23">E36+E37+E38+E39</f>
        <v>8270000</v>
      </c>
      <c r="F35" s="4">
        <f t="shared" si="23"/>
        <v>2381500</v>
      </c>
      <c r="G35" s="4">
        <f t="shared" si="23"/>
        <v>2647234.2599999998</v>
      </c>
      <c r="H35" s="52">
        <f t="shared" si="23"/>
        <v>2331266.73</v>
      </c>
      <c r="I35" s="4">
        <f t="shared" si="23"/>
        <v>265734.25999999989</v>
      </c>
      <c r="J35" s="32">
        <f t="shared" si="3"/>
        <v>111.158272517321</v>
      </c>
      <c r="K35" s="2">
        <f t="shared" si="4"/>
        <v>315967.5299999998</v>
      </c>
      <c r="L35" s="50">
        <f t="shared" si="5"/>
        <v>113.55346970528764</v>
      </c>
      <c r="M35" s="53"/>
    </row>
    <row r="36" spans="1:13" ht="15.75" x14ac:dyDescent="0.25">
      <c r="A36" s="29"/>
      <c r="B36" s="29">
        <v>18010500</v>
      </c>
      <c r="C36" s="29" t="s">
        <v>27</v>
      </c>
      <c r="D36" s="35">
        <v>920000</v>
      </c>
      <c r="E36" s="35">
        <v>920000</v>
      </c>
      <c r="F36" s="3">
        <v>290000</v>
      </c>
      <c r="G36" s="3">
        <v>653103.31999999995</v>
      </c>
      <c r="H36" s="5">
        <v>236194.66</v>
      </c>
      <c r="I36" s="3">
        <f t="shared" si="2"/>
        <v>363103.31999999995</v>
      </c>
      <c r="J36" s="32">
        <f t="shared" si="3"/>
        <v>225.20804137931032</v>
      </c>
      <c r="K36" s="3">
        <f t="shared" si="4"/>
        <v>416908.65999999992</v>
      </c>
      <c r="L36" s="36">
        <f t="shared" si="5"/>
        <v>276.51062051953244</v>
      </c>
    </row>
    <row r="37" spans="1:13" ht="18.75" customHeight="1" x14ac:dyDescent="0.25">
      <c r="A37" s="29"/>
      <c r="B37" s="29">
        <v>18010600</v>
      </c>
      <c r="C37" s="29" t="s">
        <v>28</v>
      </c>
      <c r="D37" s="35">
        <v>5150000</v>
      </c>
      <c r="E37" s="35">
        <v>5150000</v>
      </c>
      <c r="F37" s="3">
        <v>1670000</v>
      </c>
      <c r="G37" s="3">
        <v>1559510.25</v>
      </c>
      <c r="H37" s="5">
        <v>1808482.19</v>
      </c>
      <c r="I37" s="3">
        <f t="shared" si="2"/>
        <v>-110489.75</v>
      </c>
      <c r="J37" s="32">
        <f t="shared" si="3"/>
        <v>93.383847305389224</v>
      </c>
      <c r="K37" s="3">
        <f t="shared" si="4"/>
        <v>-248971.93999999994</v>
      </c>
      <c r="L37" s="36">
        <f t="shared" si="5"/>
        <v>86.233099702242583</v>
      </c>
    </row>
    <row r="38" spans="1:13" ht="15.75" x14ac:dyDescent="0.25">
      <c r="A38" s="29"/>
      <c r="B38" s="29">
        <v>18010700</v>
      </c>
      <c r="C38" s="29" t="s">
        <v>29</v>
      </c>
      <c r="D38" s="35">
        <v>880000</v>
      </c>
      <c r="E38" s="35">
        <v>880000</v>
      </c>
      <c r="F38" s="3">
        <v>21500</v>
      </c>
      <c r="G38" s="3">
        <v>215380.96</v>
      </c>
      <c r="H38" s="5">
        <v>146355.28</v>
      </c>
      <c r="I38" s="3">
        <f t="shared" si="2"/>
        <v>193880.95999999999</v>
      </c>
      <c r="J38" s="32">
        <f t="shared" si="3"/>
        <v>1001.7719069767442</v>
      </c>
      <c r="K38" s="3">
        <f t="shared" si="4"/>
        <v>69025.679999999993</v>
      </c>
      <c r="L38" s="36">
        <f t="shared" si="5"/>
        <v>147.16309517497422</v>
      </c>
    </row>
    <row r="39" spans="1:13" ht="18.75" customHeight="1" x14ac:dyDescent="0.25">
      <c r="A39" s="29"/>
      <c r="B39" s="29">
        <v>18010900</v>
      </c>
      <c r="C39" s="29" t="s">
        <v>30</v>
      </c>
      <c r="D39" s="35">
        <v>1320000</v>
      </c>
      <c r="E39" s="35">
        <v>1320000</v>
      </c>
      <c r="F39" s="3">
        <v>400000</v>
      </c>
      <c r="G39" s="3">
        <v>219239.73</v>
      </c>
      <c r="H39" s="5">
        <v>140234.6</v>
      </c>
      <c r="I39" s="3">
        <f t="shared" si="2"/>
        <v>-180760.27</v>
      </c>
      <c r="J39" s="32">
        <f t="shared" si="3"/>
        <v>54.809932500000002</v>
      </c>
      <c r="K39" s="3">
        <f t="shared" si="4"/>
        <v>79005.13</v>
      </c>
      <c r="L39" s="36">
        <f t="shared" si="5"/>
        <v>156.33782960838482</v>
      </c>
    </row>
    <row r="40" spans="1:13" ht="18.75" customHeight="1" x14ac:dyDescent="0.25">
      <c r="A40" s="29"/>
      <c r="B40" s="29"/>
      <c r="C40" s="33" t="s">
        <v>93</v>
      </c>
      <c r="D40" s="4">
        <f>D41+D42</f>
        <v>75000</v>
      </c>
      <c r="E40" s="4">
        <f t="shared" ref="E40:I40" si="24">E41+E42</f>
        <v>75000</v>
      </c>
      <c r="F40" s="4">
        <f t="shared" si="24"/>
        <v>0</v>
      </c>
      <c r="G40" s="4">
        <f>G41+G42</f>
        <v>26834.42</v>
      </c>
      <c r="H40" s="52">
        <f t="shared" si="24"/>
        <v>36375</v>
      </c>
      <c r="I40" s="4">
        <f t="shared" si="24"/>
        <v>26834.42</v>
      </c>
      <c r="J40" s="32">
        <v>0</v>
      </c>
      <c r="K40" s="2">
        <f t="shared" si="4"/>
        <v>-9540.5800000000017</v>
      </c>
      <c r="L40" s="50">
        <v>0</v>
      </c>
    </row>
    <row r="41" spans="1:13" ht="23.25" customHeight="1" x14ac:dyDescent="0.25">
      <c r="A41" s="29"/>
      <c r="B41" s="29">
        <v>18011000</v>
      </c>
      <c r="C41" s="29" t="s">
        <v>31</v>
      </c>
      <c r="D41" s="35">
        <v>75000</v>
      </c>
      <c r="E41" s="35">
        <v>75000</v>
      </c>
      <c r="F41" s="3">
        <v>0</v>
      </c>
      <c r="G41" s="3">
        <v>8082.42</v>
      </c>
      <c r="H41" s="5">
        <v>7250</v>
      </c>
      <c r="I41" s="3">
        <f t="shared" si="2"/>
        <v>8082.42</v>
      </c>
      <c r="J41" s="32">
        <v>0</v>
      </c>
      <c r="K41" s="3">
        <f t="shared" si="4"/>
        <v>832.42000000000007</v>
      </c>
      <c r="L41" s="36">
        <v>0</v>
      </c>
    </row>
    <row r="42" spans="1:13" ht="30" customHeight="1" x14ac:dyDescent="0.25">
      <c r="A42" s="29"/>
      <c r="B42" s="29">
        <v>18011100</v>
      </c>
      <c r="C42" s="29" t="s">
        <v>32</v>
      </c>
      <c r="D42" s="35">
        <v>0</v>
      </c>
      <c r="E42" s="35">
        <v>0</v>
      </c>
      <c r="F42" s="3">
        <v>0</v>
      </c>
      <c r="G42" s="3">
        <v>18752</v>
      </c>
      <c r="H42" s="5">
        <v>29125</v>
      </c>
      <c r="I42" s="3">
        <f t="shared" si="2"/>
        <v>18752</v>
      </c>
      <c r="J42" s="32">
        <v>0</v>
      </c>
      <c r="K42" s="3">
        <f t="shared" si="4"/>
        <v>-10373</v>
      </c>
      <c r="L42" s="36">
        <v>0</v>
      </c>
    </row>
    <row r="43" spans="1:13" ht="31.5" x14ac:dyDescent="0.25">
      <c r="A43" s="29"/>
      <c r="B43" s="33">
        <v>18030000</v>
      </c>
      <c r="C43" s="33" t="s">
        <v>77</v>
      </c>
      <c r="D43" s="4">
        <f>D44+D45</f>
        <v>295000</v>
      </c>
      <c r="E43" s="4">
        <f t="shared" ref="E43:G43" si="25">E44+E45</f>
        <v>295000</v>
      </c>
      <c r="F43" s="4">
        <f t="shared" si="25"/>
        <v>58000</v>
      </c>
      <c r="G43" s="4">
        <f t="shared" si="25"/>
        <v>74343.59</v>
      </c>
      <c r="H43" s="7">
        <f>H44+H45</f>
        <v>34679.46</v>
      </c>
      <c r="I43" s="1">
        <f t="shared" si="2"/>
        <v>16343.589999999997</v>
      </c>
      <c r="J43" s="32">
        <f t="shared" si="3"/>
        <v>128.17860344827585</v>
      </c>
      <c r="K43" s="1">
        <f t="shared" si="4"/>
        <v>39664.129999999997</v>
      </c>
      <c r="L43" s="32">
        <f t="shared" si="5"/>
        <v>214.37355137594415</v>
      </c>
    </row>
    <row r="44" spans="1:13" ht="36" customHeight="1" x14ac:dyDescent="0.25">
      <c r="A44" s="29"/>
      <c r="B44" s="29">
        <v>18030100</v>
      </c>
      <c r="C44" s="29" t="s">
        <v>33</v>
      </c>
      <c r="D44" s="35">
        <v>230000</v>
      </c>
      <c r="E44" s="35">
        <v>230000</v>
      </c>
      <c r="F44" s="3">
        <v>45000</v>
      </c>
      <c r="G44" s="3">
        <v>52889.01</v>
      </c>
      <c r="H44" s="5">
        <v>24499.279999999999</v>
      </c>
      <c r="I44" s="3">
        <f t="shared" si="2"/>
        <v>7889.010000000002</v>
      </c>
      <c r="J44" s="32">
        <f t="shared" si="3"/>
        <v>117.53113333333334</v>
      </c>
      <c r="K44" s="3">
        <f t="shared" si="4"/>
        <v>28389.730000000003</v>
      </c>
      <c r="L44" s="36">
        <f t="shared" si="5"/>
        <v>215.87985442837507</v>
      </c>
    </row>
    <row r="45" spans="1:13" ht="25.5" customHeight="1" x14ac:dyDescent="0.25">
      <c r="A45" s="29"/>
      <c r="B45" s="29">
        <v>18030200</v>
      </c>
      <c r="C45" s="29" t="s">
        <v>34</v>
      </c>
      <c r="D45" s="35">
        <v>65000</v>
      </c>
      <c r="E45" s="35">
        <v>65000</v>
      </c>
      <c r="F45" s="3">
        <v>13000</v>
      </c>
      <c r="G45" s="3">
        <v>21454.58</v>
      </c>
      <c r="H45" s="5">
        <v>10180.18</v>
      </c>
      <c r="I45" s="3">
        <f t="shared" si="2"/>
        <v>8454.5800000000017</v>
      </c>
      <c r="J45" s="32">
        <f t="shared" si="3"/>
        <v>165.03523076923079</v>
      </c>
      <c r="K45" s="3">
        <f t="shared" si="4"/>
        <v>11274.400000000001</v>
      </c>
      <c r="L45" s="36">
        <f t="shared" si="5"/>
        <v>210.74853293360238</v>
      </c>
    </row>
    <row r="46" spans="1:13" ht="19.5" customHeight="1" x14ac:dyDescent="0.25">
      <c r="A46" s="29"/>
      <c r="B46" s="33">
        <v>18050000</v>
      </c>
      <c r="C46" s="33" t="s">
        <v>35</v>
      </c>
      <c r="D46" s="4">
        <v>10480000</v>
      </c>
      <c r="E46" s="4">
        <f>E47+E48+E49+E50</f>
        <v>10480000</v>
      </c>
      <c r="F46" s="4">
        <f t="shared" ref="F46:G46" si="26">F47+F48+F49+F50</f>
        <v>3404000</v>
      </c>
      <c r="G46" s="4">
        <f t="shared" si="26"/>
        <v>3771686.01</v>
      </c>
      <c r="H46" s="7">
        <f>H48+H49+H50+H47</f>
        <v>2829625.4499999997</v>
      </c>
      <c r="I46" s="1">
        <f t="shared" si="2"/>
        <v>367686.00999999978</v>
      </c>
      <c r="J46" s="32">
        <f t="shared" si="3"/>
        <v>110.80158666274971</v>
      </c>
      <c r="K46" s="1">
        <f t="shared" si="4"/>
        <v>942060.56</v>
      </c>
      <c r="L46" s="32">
        <f t="shared" si="5"/>
        <v>133.29276530220636</v>
      </c>
    </row>
    <row r="47" spans="1:13" ht="40.5" customHeight="1" x14ac:dyDescent="0.25">
      <c r="A47" s="29"/>
      <c r="B47" s="33">
        <v>18050200</v>
      </c>
      <c r="C47" s="30" t="s">
        <v>82</v>
      </c>
      <c r="D47" s="4">
        <v>0</v>
      </c>
      <c r="E47" s="4">
        <v>0</v>
      </c>
      <c r="F47" s="2">
        <v>0</v>
      </c>
      <c r="G47" s="2">
        <v>0</v>
      </c>
      <c r="H47" s="7">
        <v>8.6</v>
      </c>
      <c r="I47" s="1">
        <f t="shared" si="2"/>
        <v>0</v>
      </c>
      <c r="J47" s="32">
        <v>0</v>
      </c>
      <c r="K47" s="1">
        <f t="shared" si="4"/>
        <v>-8.6</v>
      </c>
      <c r="L47" s="32">
        <v>0</v>
      </c>
    </row>
    <row r="48" spans="1:13" ht="15.75" x14ac:dyDescent="0.25">
      <c r="A48" s="29"/>
      <c r="B48" s="29">
        <v>18050300</v>
      </c>
      <c r="C48" s="29" t="s">
        <v>36</v>
      </c>
      <c r="D48" s="35">
        <v>455000</v>
      </c>
      <c r="E48" s="35">
        <v>455000</v>
      </c>
      <c r="F48" s="3">
        <v>144000</v>
      </c>
      <c r="G48" s="3">
        <v>161424.17000000001</v>
      </c>
      <c r="H48" s="5">
        <v>122415.91</v>
      </c>
      <c r="I48" s="3">
        <f t="shared" si="2"/>
        <v>17424.170000000013</v>
      </c>
      <c r="J48" s="32">
        <f t="shared" si="3"/>
        <v>112.10011805555557</v>
      </c>
      <c r="K48" s="3">
        <f t="shared" si="4"/>
        <v>39008.260000000009</v>
      </c>
      <c r="L48" s="36">
        <f t="shared" si="5"/>
        <v>131.8653514890344</v>
      </c>
    </row>
    <row r="49" spans="1:12" ht="18.75" customHeight="1" x14ac:dyDescent="0.25">
      <c r="A49" s="29"/>
      <c r="B49" s="29">
        <v>18050400</v>
      </c>
      <c r="C49" s="29" t="s">
        <v>37</v>
      </c>
      <c r="D49" s="35">
        <v>6125000</v>
      </c>
      <c r="E49" s="35">
        <v>6125000</v>
      </c>
      <c r="F49" s="3">
        <v>2000000</v>
      </c>
      <c r="G49" s="3">
        <v>2528054.84</v>
      </c>
      <c r="H49" s="5">
        <v>1736420.43</v>
      </c>
      <c r="I49" s="3">
        <f t="shared" si="2"/>
        <v>528054.83999999985</v>
      </c>
      <c r="J49" s="32">
        <f t="shared" si="3"/>
        <v>126.40274199999999</v>
      </c>
      <c r="K49" s="3">
        <f t="shared" si="4"/>
        <v>791634.40999999992</v>
      </c>
      <c r="L49" s="36">
        <f t="shared" si="5"/>
        <v>145.59001934802163</v>
      </c>
    </row>
    <row r="50" spans="1:12" ht="91.5" customHeight="1" x14ac:dyDescent="0.25">
      <c r="A50" s="29"/>
      <c r="B50" s="29">
        <v>18050500</v>
      </c>
      <c r="C50" s="29" t="s">
        <v>38</v>
      </c>
      <c r="D50" s="35">
        <v>3900000</v>
      </c>
      <c r="E50" s="35">
        <v>3900000</v>
      </c>
      <c r="F50" s="3">
        <v>1260000</v>
      </c>
      <c r="G50" s="3">
        <v>1082207</v>
      </c>
      <c r="H50" s="5">
        <v>970780.51</v>
      </c>
      <c r="I50" s="3">
        <f t="shared" si="2"/>
        <v>-177793</v>
      </c>
      <c r="J50" s="32">
        <f t="shared" si="3"/>
        <v>85.889444444444436</v>
      </c>
      <c r="K50" s="3">
        <f t="shared" si="4"/>
        <v>111426.48999999999</v>
      </c>
      <c r="L50" s="36">
        <f t="shared" si="5"/>
        <v>111.4780312184059</v>
      </c>
    </row>
    <row r="51" spans="1:12" ht="18.75" customHeight="1" x14ac:dyDescent="0.25">
      <c r="A51" s="29"/>
      <c r="B51" s="30">
        <v>20000000</v>
      </c>
      <c r="C51" s="30" t="s">
        <v>39</v>
      </c>
      <c r="D51" s="31">
        <f>D52+D57</f>
        <v>97000</v>
      </c>
      <c r="E51" s="31">
        <f t="shared" ref="E51:G51" si="27">E52+E57</f>
        <v>97000</v>
      </c>
      <c r="F51" s="31">
        <f t="shared" si="27"/>
        <v>18700</v>
      </c>
      <c r="G51" s="31">
        <f t="shared" si="27"/>
        <v>39796.06</v>
      </c>
      <c r="H51" s="8">
        <f>H52+H57</f>
        <v>38652.299999999996</v>
      </c>
      <c r="I51" s="1">
        <f t="shared" si="2"/>
        <v>21096.059999999998</v>
      </c>
      <c r="J51" s="32">
        <f t="shared" si="3"/>
        <v>212.81315508021387</v>
      </c>
      <c r="K51" s="1">
        <f t="shared" si="4"/>
        <v>1143.760000000002</v>
      </c>
      <c r="L51" s="32">
        <f t="shared" si="5"/>
        <v>102.9590994585057</v>
      </c>
    </row>
    <row r="52" spans="1:12" ht="39" customHeight="1" x14ac:dyDescent="0.25">
      <c r="A52" s="29"/>
      <c r="B52" s="30">
        <v>21000000</v>
      </c>
      <c r="C52" s="30" t="s">
        <v>40</v>
      </c>
      <c r="D52" s="31">
        <v>5000</v>
      </c>
      <c r="E52" s="31">
        <v>5000</v>
      </c>
      <c r="F52" s="1">
        <f>F53</f>
        <v>900</v>
      </c>
      <c r="G52" s="1">
        <f>G53</f>
        <v>20822</v>
      </c>
      <c r="H52" s="8">
        <f>H53</f>
        <v>8670</v>
      </c>
      <c r="I52" s="1">
        <f t="shared" si="2"/>
        <v>19922</v>
      </c>
      <c r="J52" s="32">
        <f t="shared" si="3"/>
        <v>2313.5555555555557</v>
      </c>
      <c r="K52" s="1">
        <f t="shared" si="4"/>
        <v>12152</v>
      </c>
      <c r="L52" s="32">
        <f t="shared" si="5"/>
        <v>240.16147635524797</v>
      </c>
    </row>
    <row r="53" spans="1:12" ht="19.5" customHeight="1" x14ac:dyDescent="0.25">
      <c r="A53" s="29"/>
      <c r="B53" s="33">
        <v>21080000</v>
      </c>
      <c r="C53" s="33" t="s">
        <v>41</v>
      </c>
      <c r="D53" s="4">
        <v>5000</v>
      </c>
      <c r="E53" s="4">
        <v>5000</v>
      </c>
      <c r="F53" s="2">
        <f>F54+F55+F56</f>
        <v>900</v>
      </c>
      <c r="G53" s="2">
        <f>G54+G55+G56</f>
        <v>20822</v>
      </c>
      <c r="H53" s="7">
        <f>H54+H55</f>
        <v>8670</v>
      </c>
      <c r="I53" s="1">
        <f t="shared" si="2"/>
        <v>19922</v>
      </c>
      <c r="J53" s="32">
        <f t="shared" si="3"/>
        <v>2313.5555555555557</v>
      </c>
      <c r="K53" s="1">
        <f t="shared" si="4"/>
        <v>12152</v>
      </c>
      <c r="L53" s="32">
        <f t="shared" si="5"/>
        <v>240.16147635524797</v>
      </c>
    </row>
    <row r="54" spans="1:12" ht="15.75" x14ac:dyDescent="0.25">
      <c r="A54" s="29"/>
      <c r="B54" s="29">
        <v>21081100</v>
      </c>
      <c r="C54" s="29" t="s">
        <v>42</v>
      </c>
      <c r="D54" s="35">
        <v>5000</v>
      </c>
      <c r="E54" s="35">
        <v>5000</v>
      </c>
      <c r="F54" s="3">
        <v>900</v>
      </c>
      <c r="G54" s="3">
        <v>1122</v>
      </c>
      <c r="H54" s="5">
        <v>1870</v>
      </c>
      <c r="I54" s="3">
        <f t="shared" si="2"/>
        <v>222</v>
      </c>
      <c r="J54" s="32">
        <f t="shared" si="3"/>
        <v>124.66666666666666</v>
      </c>
      <c r="K54" s="3">
        <f t="shared" si="4"/>
        <v>-748</v>
      </c>
      <c r="L54" s="32">
        <f t="shared" si="5"/>
        <v>60</v>
      </c>
    </row>
    <row r="55" spans="1:12" ht="56.25" customHeight="1" x14ac:dyDescent="0.25">
      <c r="A55" s="29"/>
      <c r="B55" s="29">
        <v>21081500</v>
      </c>
      <c r="C55" s="29" t="s">
        <v>43</v>
      </c>
      <c r="D55" s="35">
        <v>0</v>
      </c>
      <c r="E55" s="35">
        <v>0</v>
      </c>
      <c r="F55" s="3">
        <v>0</v>
      </c>
      <c r="G55" s="3">
        <v>19700</v>
      </c>
      <c r="H55" s="6">
        <v>6800</v>
      </c>
      <c r="I55" s="3">
        <f t="shared" si="2"/>
        <v>19700</v>
      </c>
      <c r="J55" s="32">
        <v>0</v>
      </c>
      <c r="K55" s="3">
        <f t="shared" si="4"/>
        <v>12900</v>
      </c>
      <c r="L55" s="32">
        <v>0</v>
      </c>
    </row>
    <row r="56" spans="1:12" ht="56.25" customHeight="1" x14ac:dyDescent="0.25">
      <c r="A56" s="29"/>
      <c r="B56" s="29">
        <v>21010300</v>
      </c>
      <c r="C56" s="29" t="s">
        <v>83</v>
      </c>
      <c r="D56" s="35">
        <v>0</v>
      </c>
      <c r="E56" s="35">
        <v>0</v>
      </c>
      <c r="F56" s="3">
        <v>0</v>
      </c>
      <c r="G56" s="3">
        <v>0</v>
      </c>
      <c r="H56" s="5">
        <v>1060</v>
      </c>
      <c r="I56" s="3">
        <f t="shared" si="2"/>
        <v>0</v>
      </c>
      <c r="J56" s="32">
        <v>0</v>
      </c>
      <c r="K56" s="3">
        <f t="shared" si="4"/>
        <v>-1060</v>
      </c>
      <c r="L56" s="32">
        <v>0</v>
      </c>
    </row>
    <row r="57" spans="1:12" ht="45.75" customHeight="1" x14ac:dyDescent="0.25">
      <c r="A57" s="29"/>
      <c r="B57" s="30">
        <v>22000000</v>
      </c>
      <c r="C57" s="30" t="s">
        <v>44</v>
      </c>
      <c r="D57" s="31">
        <f>D58+D61</f>
        <v>92000</v>
      </c>
      <c r="E57" s="31">
        <f t="shared" ref="E57:G57" si="28">E58+E61</f>
        <v>92000</v>
      </c>
      <c r="F57" s="31">
        <f t="shared" si="28"/>
        <v>17800</v>
      </c>
      <c r="G57" s="31">
        <f t="shared" si="28"/>
        <v>18974.059999999998</v>
      </c>
      <c r="H57" s="8">
        <f>H58+H61</f>
        <v>29982.299999999996</v>
      </c>
      <c r="I57" s="1">
        <f t="shared" si="2"/>
        <v>1174.0599999999977</v>
      </c>
      <c r="J57" s="32">
        <f t="shared" si="3"/>
        <v>106.59584269662921</v>
      </c>
      <c r="K57" s="1">
        <f t="shared" si="4"/>
        <v>-11008.239999999998</v>
      </c>
      <c r="L57" s="32">
        <f t="shared" si="5"/>
        <v>63.28420434723153</v>
      </c>
    </row>
    <row r="58" spans="1:12" ht="26.25" customHeight="1" x14ac:dyDescent="0.25">
      <c r="A58" s="29"/>
      <c r="B58" s="33">
        <v>22010000</v>
      </c>
      <c r="C58" s="33" t="s">
        <v>45</v>
      </c>
      <c r="D58" s="4">
        <v>70000</v>
      </c>
      <c r="E58" s="4">
        <v>70000</v>
      </c>
      <c r="F58" s="2">
        <f>F59+F60</f>
        <v>13000</v>
      </c>
      <c r="G58" s="2">
        <f>G59+G60</f>
        <v>17192.989999999998</v>
      </c>
      <c r="H58" s="2">
        <f>H59+H60</f>
        <v>22489.759999999998</v>
      </c>
      <c r="I58" s="1">
        <f t="shared" si="2"/>
        <v>4192.989999999998</v>
      </c>
      <c r="J58" s="32">
        <f t="shared" si="3"/>
        <v>132.25376923076922</v>
      </c>
      <c r="K58" s="1">
        <f t="shared" si="4"/>
        <v>-5296.77</v>
      </c>
      <c r="L58" s="32">
        <f t="shared" si="5"/>
        <v>76.448081260093474</v>
      </c>
    </row>
    <row r="59" spans="1:12" ht="21.75" customHeight="1" x14ac:dyDescent="0.25">
      <c r="A59" s="29"/>
      <c r="B59" s="29">
        <v>22012500</v>
      </c>
      <c r="C59" s="29" t="s">
        <v>46</v>
      </c>
      <c r="D59" s="35">
        <v>70000</v>
      </c>
      <c r="E59" s="35">
        <v>70000</v>
      </c>
      <c r="F59" s="3">
        <v>13000</v>
      </c>
      <c r="G59" s="3">
        <v>8696.99</v>
      </c>
      <c r="H59" s="5">
        <v>22489.759999999998</v>
      </c>
      <c r="I59" s="3">
        <f t="shared" si="2"/>
        <v>-4303.01</v>
      </c>
      <c r="J59" s="36">
        <f t="shared" si="3"/>
        <v>66.899923076923073</v>
      </c>
      <c r="K59" s="3">
        <f t="shared" si="4"/>
        <v>-13792.769999999999</v>
      </c>
      <c r="L59" s="36">
        <f t="shared" si="5"/>
        <v>38.670888439894426</v>
      </c>
    </row>
    <row r="60" spans="1:12" ht="46.5" customHeight="1" x14ac:dyDescent="0.25">
      <c r="A60" s="29"/>
      <c r="B60" s="29">
        <v>22012600</v>
      </c>
      <c r="C60" s="29" t="s">
        <v>47</v>
      </c>
      <c r="D60" s="35">
        <v>0</v>
      </c>
      <c r="E60" s="35">
        <v>0</v>
      </c>
      <c r="F60" s="3">
        <v>0</v>
      </c>
      <c r="G60" s="3">
        <v>8496</v>
      </c>
      <c r="H60" s="6">
        <v>0</v>
      </c>
      <c r="I60" s="3">
        <f t="shared" si="2"/>
        <v>8496</v>
      </c>
      <c r="J60" s="36">
        <v>0</v>
      </c>
      <c r="K60" s="3">
        <f t="shared" si="4"/>
        <v>8496</v>
      </c>
      <c r="L60" s="36">
        <v>0</v>
      </c>
    </row>
    <row r="61" spans="1:12" ht="15.75" x14ac:dyDescent="0.25">
      <c r="A61" s="29"/>
      <c r="B61" s="33">
        <v>22090000</v>
      </c>
      <c r="C61" s="33" t="s">
        <v>48</v>
      </c>
      <c r="D61" s="4">
        <f>D62+D63+D64</f>
        <v>22000</v>
      </c>
      <c r="E61" s="4">
        <f t="shared" ref="E61:G61" si="29">E62+E63+E64</f>
        <v>22000</v>
      </c>
      <c r="F61" s="4">
        <f t="shared" si="29"/>
        <v>4800</v>
      </c>
      <c r="G61" s="4">
        <f t="shared" si="29"/>
        <v>1781.07</v>
      </c>
      <c r="H61" s="7">
        <f>H62+H63+H64</f>
        <v>7492.5399999999991</v>
      </c>
      <c r="I61" s="1">
        <f t="shared" si="2"/>
        <v>-3018.9300000000003</v>
      </c>
      <c r="J61" s="32">
        <f t="shared" si="3"/>
        <v>37.105624999999996</v>
      </c>
      <c r="K61" s="1">
        <f t="shared" si="4"/>
        <v>-5711.4699999999993</v>
      </c>
      <c r="L61" s="32">
        <f t="shared" si="5"/>
        <v>23.771244464494018</v>
      </c>
    </row>
    <row r="62" spans="1:12" ht="69" customHeight="1" x14ac:dyDescent="0.25">
      <c r="A62" s="29"/>
      <c r="B62" s="29">
        <v>22090100</v>
      </c>
      <c r="C62" s="29" t="s">
        <v>49</v>
      </c>
      <c r="D62" s="35">
        <v>6000</v>
      </c>
      <c r="E62" s="35">
        <v>6000</v>
      </c>
      <c r="F62" s="3">
        <v>1400</v>
      </c>
      <c r="G62" s="3">
        <v>1781.07</v>
      </c>
      <c r="H62" s="5">
        <v>2341.2399999999998</v>
      </c>
      <c r="I62" s="3">
        <f t="shared" si="2"/>
        <v>381.06999999999994</v>
      </c>
      <c r="J62" s="36">
        <f t="shared" si="3"/>
        <v>127.21928571428572</v>
      </c>
      <c r="K62" s="3">
        <f t="shared" si="4"/>
        <v>-560.16999999999985</v>
      </c>
      <c r="L62" s="36">
        <f t="shared" si="5"/>
        <v>76.073789957458445</v>
      </c>
    </row>
    <row r="63" spans="1:12" ht="27.75" customHeight="1" x14ac:dyDescent="0.25">
      <c r="A63" s="29"/>
      <c r="B63" s="29">
        <v>22090200</v>
      </c>
      <c r="C63" s="29" t="s">
        <v>50</v>
      </c>
      <c r="D63" s="35">
        <v>16000</v>
      </c>
      <c r="E63" s="35">
        <v>16000</v>
      </c>
      <c r="F63" s="3">
        <v>3400</v>
      </c>
      <c r="G63" s="3">
        <v>0</v>
      </c>
      <c r="H63" s="5">
        <v>2109.87</v>
      </c>
      <c r="I63" s="3">
        <f t="shared" si="2"/>
        <v>-3400</v>
      </c>
      <c r="J63" s="36">
        <f t="shared" si="3"/>
        <v>0</v>
      </c>
      <c r="K63" s="3">
        <f t="shared" si="4"/>
        <v>-2109.87</v>
      </c>
      <c r="L63" s="36">
        <f t="shared" si="5"/>
        <v>0</v>
      </c>
    </row>
    <row r="64" spans="1:12" ht="27.75" customHeight="1" x14ac:dyDescent="0.25">
      <c r="A64" s="29"/>
      <c r="B64" s="29">
        <v>24060300</v>
      </c>
      <c r="C64" s="29" t="s">
        <v>84</v>
      </c>
      <c r="D64" s="35">
        <v>0</v>
      </c>
      <c r="E64" s="35">
        <v>0</v>
      </c>
      <c r="F64" s="3">
        <v>0</v>
      </c>
      <c r="G64" s="3">
        <v>0</v>
      </c>
      <c r="H64" s="5">
        <v>3041.43</v>
      </c>
      <c r="I64" s="3">
        <f t="shared" si="2"/>
        <v>0</v>
      </c>
      <c r="J64" s="36">
        <v>0</v>
      </c>
      <c r="K64" s="3">
        <f t="shared" si="4"/>
        <v>-3041.43</v>
      </c>
      <c r="L64" s="36">
        <f t="shared" si="5"/>
        <v>0</v>
      </c>
    </row>
    <row r="65" spans="1:14" ht="18.75" customHeight="1" x14ac:dyDescent="0.25">
      <c r="A65" s="29"/>
      <c r="B65" s="30">
        <v>40000000</v>
      </c>
      <c r="C65" s="30" t="s">
        <v>51</v>
      </c>
      <c r="D65" s="31">
        <f>D66</f>
        <v>53252300</v>
      </c>
      <c r="E65" s="31">
        <f t="shared" ref="E65:G65" si="30">E66</f>
        <v>57254350</v>
      </c>
      <c r="F65" s="31">
        <f t="shared" si="30"/>
        <v>17409757</v>
      </c>
      <c r="G65" s="31">
        <f t="shared" si="30"/>
        <v>17316208</v>
      </c>
      <c r="H65" s="1">
        <f t="shared" ref="H65" si="31">H66</f>
        <v>12680547</v>
      </c>
      <c r="I65" s="1">
        <f t="shared" si="2"/>
        <v>-93549</v>
      </c>
      <c r="J65" s="32">
        <f t="shared" si="3"/>
        <v>99.462663378931708</v>
      </c>
      <c r="K65" s="1">
        <f t="shared" si="4"/>
        <v>4635661</v>
      </c>
      <c r="L65" s="32">
        <v>0</v>
      </c>
    </row>
    <row r="66" spans="1:14" ht="22.5" customHeight="1" x14ac:dyDescent="0.25">
      <c r="A66" s="29"/>
      <c r="B66" s="30">
        <v>41000000</v>
      </c>
      <c r="C66" s="30" t="s">
        <v>52</v>
      </c>
      <c r="D66" s="31">
        <f>D67+D69+D72+D75</f>
        <v>53252300</v>
      </c>
      <c r="E66" s="31">
        <f t="shared" ref="E66:G66" si="32">E67+E69+E72+E75</f>
        <v>57254350</v>
      </c>
      <c r="F66" s="31">
        <f t="shared" si="32"/>
        <v>17409757</v>
      </c>
      <c r="G66" s="31">
        <f t="shared" si="32"/>
        <v>17316208</v>
      </c>
      <c r="H66" s="1">
        <v>12680547</v>
      </c>
      <c r="I66" s="1">
        <f t="shared" si="2"/>
        <v>-93549</v>
      </c>
      <c r="J66" s="32">
        <f t="shared" si="3"/>
        <v>99.462663378931708</v>
      </c>
      <c r="K66" s="1">
        <f t="shared" si="4"/>
        <v>4635661</v>
      </c>
      <c r="L66" s="32">
        <v>0</v>
      </c>
    </row>
    <row r="67" spans="1:14" ht="37.5" customHeight="1" x14ac:dyDescent="0.25">
      <c r="A67" s="29"/>
      <c r="B67" s="33">
        <v>41020000</v>
      </c>
      <c r="C67" s="33" t="s">
        <v>53</v>
      </c>
      <c r="D67" s="4">
        <f>D68</f>
        <v>2675800</v>
      </c>
      <c r="E67" s="4">
        <f t="shared" ref="E67:H67" si="33">E68</f>
        <v>2675800</v>
      </c>
      <c r="F67" s="4">
        <v>892000</v>
      </c>
      <c r="G67" s="4">
        <v>892000</v>
      </c>
      <c r="H67" s="4">
        <f t="shared" si="33"/>
        <v>0</v>
      </c>
      <c r="I67" s="1">
        <f t="shared" si="2"/>
        <v>0</v>
      </c>
      <c r="J67" s="32">
        <f t="shared" si="3"/>
        <v>100</v>
      </c>
      <c r="K67" s="1">
        <f t="shared" si="4"/>
        <v>892000</v>
      </c>
      <c r="L67" s="32">
        <v>0</v>
      </c>
    </row>
    <row r="68" spans="1:14" ht="15.75" x14ac:dyDescent="0.25">
      <c r="A68" s="29"/>
      <c r="B68" s="29">
        <v>41020100</v>
      </c>
      <c r="C68" s="29" t="s">
        <v>54</v>
      </c>
      <c r="D68" s="35">
        <v>2675800</v>
      </c>
      <c r="E68" s="35">
        <v>2675800</v>
      </c>
      <c r="F68" s="3">
        <v>669000</v>
      </c>
      <c r="G68" s="3">
        <v>669000</v>
      </c>
      <c r="H68" s="6">
        <v>0</v>
      </c>
      <c r="I68" s="3">
        <f t="shared" si="2"/>
        <v>0</v>
      </c>
      <c r="J68" s="36">
        <f t="shared" si="3"/>
        <v>100</v>
      </c>
      <c r="K68" s="3">
        <f t="shared" si="4"/>
        <v>669000</v>
      </c>
      <c r="L68" s="36">
        <v>0</v>
      </c>
    </row>
    <row r="69" spans="1:14" ht="37.5" customHeight="1" x14ac:dyDescent="0.25">
      <c r="A69" s="29"/>
      <c r="B69" s="33">
        <v>41030000</v>
      </c>
      <c r="C69" s="33" t="s">
        <v>55</v>
      </c>
      <c r="D69" s="4">
        <f>D70+D71</f>
        <v>50476500</v>
      </c>
      <c r="E69" s="4">
        <f t="shared" ref="E69:G69" si="34">E70+E71</f>
        <v>50476600</v>
      </c>
      <c r="F69" s="4">
        <f t="shared" si="34"/>
        <v>15872700</v>
      </c>
      <c r="G69" s="4">
        <f t="shared" si="34"/>
        <v>15872700</v>
      </c>
      <c r="H69" s="4">
        <v>0</v>
      </c>
      <c r="I69" s="1">
        <f t="shared" si="2"/>
        <v>0</v>
      </c>
      <c r="J69" s="32">
        <f t="shared" si="3"/>
        <v>100</v>
      </c>
      <c r="K69" s="1">
        <f t="shared" si="4"/>
        <v>15872700</v>
      </c>
      <c r="L69" s="32">
        <v>0</v>
      </c>
    </row>
    <row r="70" spans="1:14" ht="39" customHeight="1" x14ac:dyDescent="0.25">
      <c r="A70" s="29"/>
      <c r="B70" s="29">
        <v>41033900</v>
      </c>
      <c r="C70" s="29" t="s">
        <v>56</v>
      </c>
      <c r="D70" s="35">
        <v>37601900</v>
      </c>
      <c r="E70" s="35">
        <v>37601900</v>
      </c>
      <c r="F70" s="3">
        <v>11581200</v>
      </c>
      <c r="G70" s="3">
        <v>11581200</v>
      </c>
      <c r="H70" s="6">
        <v>0</v>
      </c>
      <c r="I70" s="3">
        <f t="shared" si="2"/>
        <v>0</v>
      </c>
      <c r="J70" s="36">
        <f t="shared" si="3"/>
        <v>100</v>
      </c>
      <c r="K70" s="3">
        <f t="shared" si="4"/>
        <v>11581200</v>
      </c>
      <c r="L70" s="36">
        <v>0</v>
      </c>
    </row>
    <row r="71" spans="1:14" ht="36.75" customHeight="1" x14ac:dyDescent="0.25">
      <c r="A71" s="29"/>
      <c r="B71" s="29">
        <v>41034200</v>
      </c>
      <c r="C71" s="29" t="s">
        <v>57</v>
      </c>
      <c r="D71" s="35">
        <v>12874600</v>
      </c>
      <c r="E71" s="35">
        <v>12874700</v>
      </c>
      <c r="F71" s="3">
        <v>4291500</v>
      </c>
      <c r="G71" s="3">
        <v>4291500</v>
      </c>
      <c r="H71" s="6" t="s">
        <v>102</v>
      </c>
      <c r="I71" s="3">
        <f t="shared" si="2"/>
        <v>0</v>
      </c>
      <c r="J71" s="36">
        <f t="shared" si="3"/>
        <v>100</v>
      </c>
      <c r="K71" s="3" t="e">
        <f t="shared" si="4"/>
        <v>#VALUE!</v>
      </c>
      <c r="L71" s="36">
        <v>0</v>
      </c>
    </row>
    <row r="72" spans="1:14" s="51" customFormat="1" ht="36.75" customHeight="1" x14ac:dyDescent="0.25">
      <c r="A72" s="33"/>
      <c r="B72" s="33">
        <v>41040000</v>
      </c>
      <c r="C72" s="33" t="s">
        <v>85</v>
      </c>
      <c r="D72" s="4">
        <f>D73+D74</f>
        <v>0</v>
      </c>
      <c r="E72" s="4">
        <f t="shared" ref="E72:G72" si="35">E73+E74</f>
        <v>3283564</v>
      </c>
      <c r="F72" s="4">
        <f t="shared" si="35"/>
        <v>392542</v>
      </c>
      <c r="G72" s="4">
        <f t="shared" si="35"/>
        <v>392542</v>
      </c>
      <c r="H72" s="4">
        <f t="shared" ref="H72" si="36">H73+H74</f>
        <v>4682600</v>
      </c>
      <c r="I72" s="2">
        <v>0</v>
      </c>
      <c r="J72" s="50">
        <v>0</v>
      </c>
      <c r="K72" s="2">
        <f t="shared" si="4"/>
        <v>-4290058</v>
      </c>
      <c r="L72" s="50">
        <v>0</v>
      </c>
    </row>
    <row r="73" spans="1:14" ht="78.75" customHeight="1" x14ac:dyDescent="0.25">
      <c r="A73" s="29"/>
      <c r="B73" s="29">
        <v>41040200</v>
      </c>
      <c r="C73" s="29" t="s">
        <v>86</v>
      </c>
      <c r="D73" s="35">
        <v>0</v>
      </c>
      <c r="E73" s="35">
        <v>3283564</v>
      </c>
      <c r="F73" s="3">
        <v>392542</v>
      </c>
      <c r="G73" s="3">
        <v>392542</v>
      </c>
      <c r="H73" s="6">
        <v>0</v>
      </c>
      <c r="I73" s="3">
        <v>0</v>
      </c>
      <c r="J73" s="36">
        <v>0</v>
      </c>
      <c r="K73" s="3">
        <f t="shared" si="4"/>
        <v>392542</v>
      </c>
      <c r="L73" s="36">
        <v>0</v>
      </c>
    </row>
    <row r="74" spans="1:14" ht="22.5" customHeight="1" x14ac:dyDescent="0.25">
      <c r="A74" s="29"/>
      <c r="B74" s="41">
        <v>41040400</v>
      </c>
      <c r="C74" s="42" t="s">
        <v>91</v>
      </c>
      <c r="D74" s="35">
        <v>0</v>
      </c>
      <c r="E74" s="35">
        <v>0</v>
      </c>
      <c r="F74" s="35">
        <v>0</v>
      </c>
      <c r="G74" s="35">
        <v>0</v>
      </c>
      <c r="H74" s="5">
        <v>4682600</v>
      </c>
      <c r="I74" s="3">
        <v>0</v>
      </c>
      <c r="J74" s="36">
        <v>0</v>
      </c>
      <c r="K74" s="3">
        <f t="shared" ref="K74" si="37">G74-H74</f>
        <v>-4682600</v>
      </c>
      <c r="L74" s="36">
        <v>0</v>
      </c>
    </row>
    <row r="75" spans="1:14" ht="39.75" customHeight="1" x14ac:dyDescent="0.25">
      <c r="A75" s="29"/>
      <c r="B75" s="33">
        <v>41050000</v>
      </c>
      <c r="C75" s="33" t="s">
        <v>58</v>
      </c>
      <c r="D75" s="4">
        <f>D76+D78+D77</f>
        <v>100000</v>
      </c>
      <c r="E75" s="4">
        <f>E76+E78+E77</f>
        <v>818386</v>
      </c>
      <c r="F75" s="4">
        <f>F76+F78+F77</f>
        <v>252515</v>
      </c>
      <c r="G75" s="4">
        <f>G76+G78+G77</f>
        <v>158966</v>
      </c>
      <c r="H75" s="4">
        <f>H76+H78+H77</f>
        <v>60000</v>
      </c>
      <c r="I75" s="1">
        <f>H75-G75</f>
        <v>-98966</v>
      </c>
      <c r="J75" s="32">
        <f t="shared" si="3"/>
        <v>62.953091895530953</v>
      </c>
      <c r="K75" s="4">
        <f>K76+K78</f>
        <v>-43030</v>
      </c>
      <c r="L75" s="50">
        <v>0</v>
      </c>
    </row>
    <row r="76" spans="1:14" ht="46.5" customHeight="1" x14ac:dyDescent="0.25">
      <c r="A76" s="29"/>
      <c r="B76" s="29">
        <v>41051200</v>
      </c>
      <c r="C76" s="42" t="s">
        <v>87</v>
      </c>
      <c r="D76" s="35">
        <v>0</v>
      </c>
      <c r="E76" s="35">
        <v>66867</v>
      </c>
      <c r="F76" s="3">
        <v>10519</v>
      </c>
      <c r="G76" s="3">
        <v>16970</v>
      </c>
      <c r="H76" s="6">
        <v>0</v>
      </c>
      <c r="I76" s="3">
        <f>H76-G76</f>
        <v>-16970</v>
      </c>
      <c r="J76" s="36">
        <f t="shared" si="3"/>
        <v>161.32712235003328</v>
      </c>
      <c r="K76" s="3">
        <f>G76-H76</f>
        <v>16970</v>
      </c>
      <c r="L76" s="36">
        <v>0</v>
      </c>
    </row>
    <row r="77" spans="1:14" ht="60.75" customHeight="1" x14ac:dyDescent="0.25">
      <c r="A77" s="29"/>
      <c r="B77" s="29">
        <v>41051400</v>
      </c>
      <c r="C77" s="42" t="s">
        <v>88</v>
      </c>
      <c r="D77" s="35">
        <v>0</v>
      </c>
      <c r="E77" s="35">
        <v>601519</v>
      </c>
      <c r="F77" s="3">
        <v>141996</v>
      </c>
      <c r="G77" s="3">
        <v>141996</v>
      </c>
      <c r="H77" s="6">
        <v>0</v>
      </c>
      <c r="I77" s="3">
        <f>H77-G77</f>
        <v>-141996</v>
      </c>
      <c r="J77" s="36">
        <v>0</v>
      </c>
      <c r="K77" s="3">
        <f>G77-H77</f>
        <v>141996</v>
      </c>
      <c r="L77" s="36">
        <v>0</v>
      </c>
    </row>
    <row r="78" spans="1:14" ht="18.75" customHeight="1" x14ac:dyDescent="0.25">
      <c r="A78" s="29"/>
      <c r="B78" s="29">
        <v>41053900</v>
      </c>
      <c r="C78" s="29" t="s">
        <v>59</v>
      </c>
      <c r="D78" s="35">
        <v>100000</v>
      </c>
      <c r="E78" s="35">
        <v>150000</v>
      </c>
      <c r="F78" s="3">
        <v>100000</v>
      </c>
      <c r="G78" s="3">
        <v>0</v>
      </c>
      <c r="H78" s="6">
        <v>60000</v>
      </c>
      <c r="I78" s="3">
        <f t="shared" si="2"/>
        <v>-100000</v>
      </c>
      <c r="J78" s="36">
        <f t="shared" ref="J78:J97" si="38">G78/F78*100</f>
        <v>0</v>
      </c>
      <c r="K78" s="3">
        <f t="shared" si="4"/>
        <v>-60000</v>
      </c>
      <c r="L78" s="36">
        <v>0</v>
      </c>
    </row>
    <row r="79" spans="1:14" ht="15.75" x14ac:dyDescent="0.25">
      <c r="A79" s="54" t="s">
        <v>60</v>
      </c>
      <c r="B79" s="55"/>
      <c r="C79" s="55"/>
      <c r="D79" s="31">
        <v>73227000</v>
      </c>
      <c r="E79" s="31">
        <v>73227000</v>
      </c>
      <c r="F79" s="1">
        <f>F9+F51</f>
        <v>22489100</v>
      </c>
      <c r="G79" s="1">
        <f>G9+G51</f>
        <v>24260672.669999998</v>
      </c>
      <c r="H79" s="8">
        <f>H9+H51</f>
        <v>20329441.870000001</v>
      </c>
      <c r="I79" s="1">
        <f t="shared" si="2"/>
        <v>1771572.6699999981</v>
      </c>
      <c r="J79" s="32">
        <f t="shared" si="38"/>
        <v>107.87747250890432</v>
      </c>
      <c r="K79" s="1">
        <f t="shared" si="4"/>
        <v>3931230.799999997</v>
      </c>
      <c r="L79" s="32">
        <f t="shared" si="5"/>
        <v>119.33762286804973</v>
      </c>
      <c r="M79" s="34"/>
    </row>
    <row r="80" spans="1:14" ht="18.75" customHeight="1" x14ac:dyDescent="0.25">
      <c r="A80" s="54" t="s">
        <v>61</v>
      </c>
      <c r="B80" s="55"/>
      <c r="C80" s="55"/>
      <c r="D80" s="31">
        <v>126479300</v>
      </c>
      <c r="E80" s="31">
        <v>129883298</v>
      </c>
      <c r="F80" s="1">
        <f>F79+F65</f>
        <v>39898857</v>
      </c>
      <c r="G80" s="1">
        <f>G79+G65</f>
        <v>41576880.670000002</v>
      </c>
      <c r="H80" s="8">
        <f>H79+H65</f>
        <v>33009988.870000001</v>
      </c>
      <c r="I80" s="1">
        <f t="shared" si="2"/>
        <v>1678023.6700000018</v>
      </c>
      <c r="J80" s="32">
        <f t="shared" si="38"/>
        <v>104.2056935866609</v>
      </c>
      <c r="K80" s="1">
        <f t="shared" si="4"/>
        <v>8566891.8000000007</v>
      </c>
      <c r="L80" s="32">
        <f t="shared" si="5"/>
        <v>125.95242256438847</v>
      </c>
      <c r="M80" s="34"/>
      <c r="N80" s="34"/>
    </row>
    <row r="81" spans="1:12" ht="18.75" x14ac:dyDescent="0.25">
      <c r="A81" s="56"/>
      <c r="B81" s="56"/>
      <c r="C81" s="57" t="s">
        <v>63</v>
      </c>
      <c r="D81" s="57"/>
      <c r="E81" s="57"/>
      <c r="F81" s="57"/>
      <c r="G81" s="57"/>
      <c r="H81" s="57"/>
      <c r="I81" s="57"/>
      <c r="J81" s="57"/>
      <c r="K81" s="57"/>
      <c r="L81" s="58"/>
    </row>
    <row r="82" spans="1:12" ht="18.75" customHeight="1" x14ac:dyDescent="0.25">
      <c r="A82" s="56"/>
      <c r="B82" s="30">
        <v>10000000</v>
      </c>
      <c r="C82" s="30" t="s">
        <v>5</v>
      </c>
      <c r="D82" s="31">
        <v>27400</v>
      </c>
      <c r="E82" s="31">
        <v>27400</v>
      </c>
      <c r="F82" s="1">
        <f>F83</f>
        <v>6850</v>
      </c>
      <c r="G82" s="1">
        <f t="shared" ref="G82:H82" si="39">G83</f>
        <v>14925.61</v>
      </c>
      <c r="H82" s="8">
        <f t="shared" si="39"/>
        <v>7697.4299999999994</v>
      </c>
      <c r="I82" s="1">
        <f t="shared" si="2"/>
        <v>8075.6100000000006</v>
      </c>
      <c r="J82" s="32">
        <v>0</v>
      </c>
      <c r="K82" s="1">
        <f t="shared" si="4"/>
        <v>7228.1800000000012</v>
      </c>
      <c r="L82" s="32">
        <f t="shared" si="5"/>
        <v>193.90380945328508</v>
      </c>
    </row>
    <row r="83" spans="1:12" ht="18.75" x14ac:dyDescent="0.25">
      <c r="A83" s="56"/>
      <c r="B83" s="30">
        <v>19000000</v>
      </c>
      <c r="C83" s="30" t="s">
        <v>64</v>
      </c>
      <c r="D83" s="31">
        <v>27400</v>
      </c>
      <c r="E83" s="31">
        <v>27400</v>
      </c>
      <c r="F83" s="1">
        <f>F84</f>
        <v>6850</v>
      </c>
      <c r="G83" s="1">
        <f t="shared" ref="G83:H83" si="40">G84</f>
        <v>14925.61</v>
      </c>
      <c r="H83" s="8">
        <f t="shared" si="40"/>
        <v>7697.4299999999994</v>
      </c>
      <c r="I83" s="1">
        <f t="shared" si="2"/>
        <v>8075.6100000000006</v>
      </c>
      <c r="J83" s="32">
        <v>0</v>
      </c>
      <c r="K83" s="1">
        <f t="shared" si="4"/>
        <v>7228.1800000000012</v>
      </c>
      <c r="L83" s="32">
        <f t="shared" si="5"/>
        <v>193.90380945328508</v>
      </c>
    </row>
    <row r="84" spans="1:12" ht="19.5" customHeight="1" x14ac:dyDescent="0.25">
      <c r="A84" s="56"/>
      <c r="B84" s="33">
        <v>19010000</v>
      </c>
      <c r="C84" s="33" t="s">
        <v>65</v>
      </c>
      <c r="D84" s="4">
        <v>27400</v>
      </c>
      <c r="E84" s="4">
        <v>27400</v>
      </c>
      <c r="F84" s="2">
        <f>F85+F86+F87</f>
        <v>6850</v>
      </c>
      <c r="G84" s="2">
        <f>G85+G86+G87</f>
        <v>14925.61</v>
      </c>
      <c r="H84" s="7">
        <f>H85+H86+H87</f>
        <v>7697.4299999999994</v>
      </c>
      <c r="I84" s="1">
        <f t="shared" si="2"/>
        <v>8075.6100000000006</v>
      </c>
      <c r="J84" s="32">
        <v>0</v>
      </c>
      <c r="K84" s="1">
        <f t="shared" si="4"/>
        <v>7228.1800000000012</v>
      </c>
      <c r="L84" s="32">
        <f t="shared" si="5"/>
        <v>193.90380945328508</v>
      </c>
    </row>
    <row r="85" spans="1:12" ht="64.5" customHeight="1" x14ac:dyDescent="0.25">
      <c r="A85" s="56"/>
      <c r="B85" s="29">
        <v>19010100</v>
      </c>
      <c r="C85" s="29" t="s">
        <v>66</v>
      </c>
      <c r="D85" s="35">
        <v>25500</v>
      </c>
      <c r="E85" s="35">
        <v>25500</v>
      </c>
      <c r="F85" s="3">
        <v>6375</v>
      </c>
      <c r="G85" s="3">
        <v>14723.29</v>
      </c>
      <c r="H85" s="5">
        <v>7625.44</v>
      </c>
      <c r="I85" s="3">
        <f t="shared" si="2"/>
        <v>8348.2900000000009</v>
      </c>
      <c r="J85" s="32">
        <v>0</v>
      </c>
      <c r="K85" s="3">
        <f t="shared" si="4"/>
        <v>7097.8500000000013</v>
      </c>
      <c r="L85" s="36">
        <f t="shared" si="5"/>
        <v>193.0811861348329</v>
      </c>
    </row>
    <row r="86" spans="1:12" ht="39.75" customHeight="1" x14ac:dyDescent="0.25">
      <c r="A86" s="56"/>
      <c r="B86" s="29">
        <v>19010200</v>
      </c>
      <c r="C86" s="29" t="s">
        <v>67</v>
      </c>
      <c r="D86" s="35">
        <v>400</v>
      </c>
      <c r="E86" s="35">
        <v>400</v>
      </c>
      <c r="F86" s="3">
        <v>100</v>
      </c>
      <c r="G86" s="3">
        <v>62.41</v>
      </c>
      <c r="H86" s="5">
        <v>68.040000000000006</v>
      </c>
      <c r="I86" s="3">
        <f t="shared" si="2"/>
        <v>-37.590000000000003</v>
      </c>
      <c r="J86" s="32">
        <v>0</v>
      </c>
      <c r="K86" s="3">
        <f t="shared" si="4"/>
        <v>-5.6300000000000097</v>
      </c>
      <c r="L86" s="36">
        <v>0</v>
      </c>
    </row>
    <row r="87" spans="1:12" ht="64.5" customHeight="1" x14ac:dyDescent="0.25">
      <c r="A87" s="56"/>
      <c r="B87" s="29">
        <v>19010300</v>
      </c>
      <c r="C87" s="29" t="s">
        <v>68</v>
      </c>
      <c r="D87" s="35">
        <v>1500</v>
      </c>
      <c r="E87" s="35">
        <v>1500</v>
      </c>
      <c r="F87" s="3">
        <v>375</v>
      </c>
      <c r="G87" s="3">
        <v>139.91</v>
      </c>
      <c r="H87" s="5">
        <v>3.95</v>
      </c>
      <c r="I87" s="3">
        <f t="shared" ref="I87:I99" si="41">G87-F87</f>
        <v>-235.09</v>
      </c>
      <c r="J87" s="32">
        <v>0</v>
      </c>
      <c r="K87" s="3">
        <f t="shared" ref="K87:K99" si="42">G87-H87</f>
        <v>135.96</v>
      </c>
      <c r="L87" s="36">
        <v>0</v>
      </c>
    </row>
    <row r="88" spans="1:12" ht="18.75" customHeight="1" x14ac:dyDescent="0.25">
      <c r="A88" s="56"/>
      <c r="B88" s="30">
        <v>20000000</v>
      </c>
      <c r="C88" s="30" t="s">
        <v>39</v>
      </c>
      <c r="D88" s="31">
        <f>D89</f>
        <v>1325000</v>
      </c>
      <c r="E88" s="31">
        <f t="shared" ref="E88:G88" si="43">E89</f>
        <v>1327795</v>
      </c>
      <c r="F88" s="31">
        <f t="shared" si="43"/>
        <v>442598.33</v>
      </c>
      <c r="G88" s="31">
        <f t="shared" si="43"/>
        <v>353058.18</v>
      </c>
      <c r="H88" s="8">
        <f>H89+H94</f>
        <v>298038.5</v>
      </c>
      <c r="I88" s="1">
        <f t="shared" si="41"/>
        <v>-89540.150000000023</v>
      </c>
      <c r="J88" s="32">
        <f t="shared" si="38"/>
        <v>79.769433382181987</v>
      </c>
      <c r="K88" s="1">
        <f t="shared" si="42"/>
        <v>55019.679999999993</v>
      </c>
      <c r="L88" s="32">
        <f t="shared" ref="L88:L97" si="44">G88/H88%</f>
        <v>118.46059485603369</v>
      </c>
    </row>
    <row r="89" spans="1:12" ht="18.75" x14ac:dyDescent="0.25">
      <c r="A89" s="56"/>
      <c r="B89" s="30">
        <v>25000000</v>
      </c>
      <c r="C89" s="30" t="s">
        <v>69</v>
      </c>
      <c r="D89" s="31">
        <f>D90+D94</f>
        <v>1325000</v>
      </c>
      <c r="E89" s="31">
        <f t="shared" ref="E89:G89" si="45">E90+E94</f>
        <v>1327795</v>
      </c>
      <c r="F89" s="31">
        <f t="shared" si="45"/>
        <v>442598.33</v>
      </c>
      <c r="G89" s="31">
        <f t="shared" si="45"/>
        <v>353058.18</v>
      </c>
      <c r="H89" s="8">
        <f t="shared" ref="H89" si="46">H90</f>
        <v>289176.07</v>
      </c>
      <c r="I89" s="1">
        <f t="shared" si="41"/>
        <v>-89540.150000000023</v>
      </c>
      <c r="J89" s="32">
        <f t="shared" si="38"/>
        <v>79.769433382181987</v>
      </c>
      <c r="K89" s="1">
        <f t="shared" si="42"/>
        <v>63882.109999999986</v>
      </c>
      <c r="L89" s="32">
        <f t="shared" si="44"/>
        <v>122.09107759158631</v>
      </c>
    </row>
    <row r="90" spans="1:12" ht="53.25" customHeight="1" x14ac:dyDescent="0.25">
      <c r="A90" s="56"/>
      <c r="B90" s="33">
        <v>25010000</v>
      </c>
      <c r="C90" s="33" t="s">
        <v>70</v>
      </c>
      <c r="D90" s="4">
        <f>D91+D92+D93</f>
        <v>1325000</v>
      </c>
      <c r="E90" s="4">
        <f>E91+E92+E93</f>
        <v>1327000</v>
      </c>
      <c r="F90" s="4">
        <v>442333.33</v>
      </c>
      <c r="G90" s="4">
        <f>G91+G92+G93</f>
        <v>352263.18</v>
      </c>
      <c r="H90" s="4">
        <f t="shared" ref="H90" si="47">H91+H92+H93</f>
        <v>289176.07</v>
      </c>
      <c r="I90" s="1">
        <f t="shared" si="41"/>
        <v>-90070.150000000023</v>
      </c>
      <c r="J90" s="32">
        <f t="shared" si="38"/>
        <v>79.637494194706065</v>
      </c>
      <c r="K90" s="1">
        <f t="shared" si="42"/>
        <v>63087.109999999986</v>
      </c>
      <c r="L90" s="32">
        <f t="shared" si="44"/>
        <v>121.81615857771355</v>
      </c>
    </row>
    <row r="91" spans="1:12" ht="36.75" customHeight="1" x14ac:dyDescent="0.25">
      <c r="A91" s="56"/>
      <c r="B91" s="29">
        <v>25010100</v>
      </c>
      <c r="C91" s="29" t="s">
        <v>71</v>
      </c>
      <c r="D91" s="35">
        <v>980000</v>
      </c>
      <c r="E91" s="35">
        <v>980000</v>
      </c>
      <c r="F91" s="3">
        <v>326666.67</v>
      </c>
      <c r="G91" s="3">
        <v>320311.95</v>
      </c>
      <c r="H91" s="5">
        <v>244057.2</v>
      </c>
      <c r="I91" s="3">
        <f t="shared" si="41"/>
        <v>-6354.7199999999721</v>
      </c>
      <c r="J91" s="32">
        <f t="shared" si="38"/>
        <v>98.054677570870638</v>
      </c>
      <c r="K91" s="3">
        <f t="shared" si="42"/>
        <v>76254.75</v>
      </c>
      <c r="L91" s="36">
        <f t="shared" si="44"/>
        <v>131.24462216234554</v>
      </c>
    </row>
    <row r="92" spans="1:12" ht="36.75" customHeight="1" x14ac:dyDescent="0.25">
      <c r="A92" s="56"/>
      <c r="B92" s="29">
        <v>25010300</v>
      </c>
      <c r="C92" s="29" t="s">
        <v>72</v>
      </c>
      <c r="D92" s="35">
        <v>345000</v>
      </c>
      <c r="E92" s="35">
        <v>345000</v>
      </c>
      <c r="F92" s="3">
        <v>115000</v>
      </c>
      <c r="G92" s="3">
        <v>29951.23</v>
      </c>
      <c r="H92" s="5">
        <v>45118.87</v>
      </c>
      <c r="I92" s="3">
        <f>G92-F92</f>
        <v>-85048.77</v>
      </c>
      <c r="J92" s="32">
        <f>G92/F92*100</f>
        <v>26.044547826086955</v>
      </c>
      <c r="K92" s="3">
        <f>G92-H92</f>
        <v>-15167.640000000003</v>
      </c>
      <c r="L92" s="36">
        <f>G92/H92%</f>
        <v>66.382934678993507</v>
      </c>
    </row>
    <row r="93" spans="1:12" ht="52.5" customHeight="1" x14ac:dyDescent="0.25">
      <c r="A93" s="56"/>
      <c r="B93" s="29">
        <v>25010400</v>
      </c>
      <c r="C93" s="59" t="s">
        <v>103</v>
      </c>
      <c r="D93" s="35">
        <v>0</v>
      </c>
      <c r="E93" s="35">
        <v>2000</v>
      </c>
      <c r="F93" s="3">
        <v>666.67</v>
      </c>
      <c r="G93" s="3">
        <v>2000</v>
      </c>
      <c r="H93" s="6">
        <v>0</v>
      </c>
      <c r="I93" s="3">
        <f>G93-F93</f>
        <v>1333.33</v>
      </c>
      <c r="J93" s="32">
        <f>G93/F93*100</f>
        <v>299.99850000749996</v>
      </c>
      <c r="K93" s="3">
        <f>G93-H93</f>
        <v>2000</v>
      </c>
      <c r="L93" s="36">
        <v>0</v>
      </c>
    </row>
    <row r="94" spans="1:12" ht="36.75" customHeight="1" x14ac:dyDescent="0.25">
      <c r="A94" s="56"/>
      <c r="B94" s="29">
        <v>25020000</v>
      </c>
      <c r="C94" s="59" t="s">
        <v>104</v>
      </c>
      <c r="D94" s="4">
        <f>D95</f>
        <v>0</v>
      </c>
      <c r="E94" s="4">
        <f t="shared" ref="E94:G94" si="48">E95</f>
        <v>795</v>
      </c>
      <c r="F94" s="4">
        <f t="shared" si="48"/>
        <v>265</v>
      </c>
      <c r="G94" s="4">
        <f t="shared" si="48"/>
        <v>795</v>
      </c>
      <c r="H94" s="7">
        <f>H95</f>
        <v>8862.43</v>
      </c>
      <c r="I94" s="2">
        <f>G94-F94</f>
        <v>530</v>
      </c>
      <c r="J94" s="50">
        <f>G94/F94*100</f>
        <v>300</v>
      </c>
      <c r="K94" s="3">
        <f t="shared" ref="K94:K95" si="49">G94-H94</f>
        <v>-8067.43</v>
      </c>
      <c r="L94" s="36">
        <f t="shared" ref="L94:L95" si="50">G94/H94%</f>
        <v>8.9704516707043105</v>
      </c>
    </row>
    <row r="95" spans="1:12" ht="57" customHeight="1" x14ac:dyDescent="0.25">
      <c r="A95" s="56"/>
      <c r="B95" s="29">
        <v>250201000</v>
      </c>
      <c r="C95" s="29" t="s">
        <v>105</v>
      </c>
      <c r="D95" s="35">
        <v>0</v>
      </c>
      <c r="E95" s="35">
        <v>795</v>
      </c>
      <c r="F95" s="3">
        <v>265</v>
      </c>
      <c r="G95" s="3">
        <v>795</v>
      </c>
      <c r="H95" s="5">
        <v>8862.43</v>
      </c>
      <c r="I95" s="3">
        <f>G95-F95</f>
        <v>530</v>
      </c>
      <c r="J95" s="32">
        <f>G95/F95*100</f>
        <v>300</v>
      </c>
      <c r="K95" s="3">
        <f t="shared" si="49"/>
        <v>-8067.43</v>
      </c>
      <c r="L95" s="36">
        <f t="shared" si="50"/>
        <v>8.9704516707043105</v>
      </c>
    </row>
    <row r="96" spans="1:12" ht="21.75" customHeight="1" x14ac:dyDescent="0.25">
      <c r="A96" s="56"/>
      <c r="B96" s="60" t="s">
        <v>78</v>
      </c>
      <c r="C96" s="61"/>
      <c r="D96" s="31">
        <v>1352400</v>
      </c>
      <c r="E96" s="31">
        <f>E82+E88</f>
        <v>1355195</v>
      </c>
      <c r="F96" s="31">
        <f>F82+F88</f>
        <v>449448.33</v>
      </c>
      <c r="G96" s="31">
        <f>G82+G88</f>
        <v>367983.79</v>
      </c>
      <c r="H96" s="62">
        <f>H82+H88</f>
        <v>305735.93</v>
      </c>
      <c r="I96" s="1">
        <f t="shared" si="41"/>
        <v>-81464.540000000037</v>
      </c>
      <c r="J96" s="32">
        <f t="shared" si="38"/>
        <v>81.874548293460109</v>
      </c>
      <c r="K96" s="1">
        <f t="shared" si="42"/>
        <v>62247.859999999986</v>
      </c>
      <c r="L96" s="32">
        <f t="shared" si="44"/>
        <v>120.36000806316744</v>
      </c>
    </row>
    <row r="97" spans="1:15" ht="18.75" customHeight="1" x14ac:dyDescent="0.25">
      <c r="A97" s="56"/>
      <c r="B97" s="60" t="s">
        <v>79</v>
      </c>
      <c r="C97" s="61"/>
      <c r="D97" s="31">
        <v>1352400</v>
      </c>
      <c r="E97" s="31">
        <f>E96</f>
        <v>1355195</v>
      </c>
      <c r="F97" s="31">
        <f t="shared" ref="F97:H97" si="51">F96</f>
        <v>449448.33</v>
      </c>
      <c r="G97" s="31">
        <f t="shared" si="51"/>
        <v>367983.79</v>
      </c>
      <c r="H97" s="62">
        <f t="shared" si="51"/>
        <v>305735.93</v>
      </c>
      <c r="I97" s="1">
        <f t="shared" si="41"/>
        <v>-81464.540000000037</v>
      </c>
      <c r="J97" s="32">
        <f t="shared" si="38"/>
        <v>81.874548293460109</v>
      </c>
      <c r="K97" s="1">
        <f t="shared" si="42"/>
        <v>62247.859999999986</v>
      </c>
      <c r="L97" s="32">
        <f t="shared" si="44"/>
        <v>120.36000806316744</v>
      </c>
    </row>
    <row r="98" spans="1:15" s="63" customFormat="1" ht="18.600000000000001" customHeight="1" x14ac:dyDescent="0.25">
      <c r="B98" s="64" t="s">
        <v>92</v>
      </c>
      <c r="C98" s="65"/>
      <c r="D98" s="66">
        <f>D79+D96</f>
        <v>74579400</v>
      </c>
      <c r="E98" s="66">
        <f t="shared" ref="E98:L99" si="52">E79+E96</f>
        <v>74582195</v>
      </c>
      <c r="F98" s="66">
        <f t="shared" si="52"/>
        <v>22938548.329999998</v>
      </c>
      <c r="G98" s="66">
        <f t="shared" si="52"/>
        <v>24628656.459999997</v>
      </c>
      <c r="H98" s="66">
        <f t="shared" si="52"/>
        <v>20635177.800000001</v>
      </c>
      <c r="I98" s="66">
        <f t="shared" si="52"/>
        <v>1690108.129999998</v>
      </c>
      <c r="J98" s="66">
        <f t="shared" si="52"/>
        <v>189.75202080236443</v>
      </c>
      <c r="K98" s="66">
        <f t="shared" si="52"/>
        <v>3993478.6599999969</v>
      </c>
      <c r="L98" s="66">
        <f t="shared" si="52"/>
        <v>239.69763093121719</v>
      </c>
      <c r="M98" s="67"/>
      <c r="N98" s="67"/>
      <c r="O98" s="67"/>
    </row>
    <row r="99" spans="1:15" s="63" customFormat="1" ht="18" customHeight="1" x14ac:dyDescent="0.25">
      <c r="B99" s="64" t="s">
        <v>61</v>
      </c>
      <c r="C99" s="65"/>
      <c r="D99" s="66">
        <f>D80+D97</f>
        <v>127831700</v>
      </c>
      <c r="E99" s="66">
        <f t="shared" si="52"/>
        <v>131238493</v>
      </c>
      <c r="F99" s="66">
        <f t="shared" si="52"/>
        <v>40348305.329999998</v>
      </c>
      <c r="G99" s="66">
        <f t="shared" si="52"/>
        <v>41944864.460000001</v>
      </c>
      <c r="H99" s="66">
        <f>H80+H97</f>
        <v>33315724.800000001</v>
      </c>
      <c r="I99" s="66">
        <f t="shared" si="41"/>
        <v>1596559.1300000027</v>
      </c>
      <c r="J99" s="68">
        <f t="shared" ref="J99" si="53">G99/F99%</f>
        <v>103.95694222332783</v>
      </c>
      <c r="K99" s="69">
        <f t="shared" si="42"/>
        <v>8629139.6600000001</v>
      </c>
      <c r="L99" s="70">
        <f>G99/H99%</f>
        <v>125.90110139221704</v>
      </c>
      <c r="M99" s="67"/>
      <c r="N99" s="67"/>
      <c r="O99" s="67"/>
    </row>
    <row r="100" spans="1:15" s="63" customFormat="1" ht="18" customHeight="1" x14ac:dyDescent="0.25">
      <c r="B100" s="71"/>
      <c r="C100" s="71"/>
      <c r="D100" s="72"/>
      <c r="E100" s="72"/>
      <c r="F100" s="72"/>
      <c r="G100" s="72"/>
      <c r="H100" s="72"/>
      <c r="I100" s="72"/>
      <c r="J100" s="73"/>
      <c r="K100" s="74"/>
      <c r="L100" s="75"/>
      <c r="M100" s="67"/>
      <c r="N100" s="67"/>
      <c r="O100" s="67"/>
    </row>
    <row r="101" spans="1:15" ht="35.25" customHeight="1" x14ac:dyDescent="0.25">
      <c r="B101" s="76" t="s">
        <v>74</v>
      </c>
      <c r="C101" s="76"/>
      <c r="D101" s="77"/>
      <c r="E101" s="77"/>
      <c r="F101" s="77"/>
      <c r="G101" s="78" t="s">
        <v>75</v>
      </c>
      <c r="H101" s="78"/>
      <c r="I101" s="78"/>
      <c r="J101" s="78"/>
      <c r="K101" s="78"/>
      <c r="L101" s="78"/>
    </row>
  </sheetData>
  <autoFilter ref="H91:H95"/>
  <mergeCells count="22">
    <mergeCell ref="K1:L1"/>
    <mergeCell ref="A79:C79"/>
    <mergeCell ref="A80:C80"/>
    <mergeCell ref="A2:M2"/>
    <mergeCell ref="A4:M4"/>
    <mergeCell ref="D6:D7"/>
    <mergeCell ref="E6:E7"/>
    <mergeCell ref="K6:L6"/>
    <mergeCell ref="B6:B7"/>
    <mergeCell ref="C6:C7"/>
    <mergeCell ref="F6:F7"/>
    <mergeCell ref="G6:G7"/>
    <mergeCell ref="H6:H7"/>
    <mergeCell ref="I6:J6"/>
    <mergeCell ref="C81:L81"/>
    <mergeCell ref="C8:L8"/>
    <mergeCell ref="G101:L101"/>
    <mergeCell ref="B96:C96"/>
    <mergeCell ref="B97:C97"/>
    <mergeCell ref="B101:C101"/>
    <mergeCell ref="B98:C98"/>
    <mergeCell ref="B99:C99"/>
  </mergeCells>
  <pageMargins left="0.39370078740157483" right="0.19685039370078741" top="0.19685039370078741" bottom="0.19685039370078741" header="0" footer="0"/>
  <pageSetup paperSize="9" scale="70" fitToHeight="500" orientation="landscape" verticalDpi="0" r:id="rId1"/>
  <rowBreaks count="1" manualBreakCount="1">
    <brk id="10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2019-05-14T11:47:23Z</cp:lastPrinted>
  <dcterms:created xsi:type="dcterms:W3CDTF">2019-02-04T09:53:15Z</dcterms:created>
  <dcterms:modified xsi:type="dcterms:W3CDTF">2019-05-14T11:47:28Z</dcterms:modified>
</cp:coreProperties>
</file>