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 рік\04 РІШЕННЯ\СЕСІЯ\БЮДЖЕТ\16 Уточн. бюджет 15.12\"/>
    </mc:Choice>
  </mc:AlternateContent>
  <xr:revisionPtr revIDLastSave="0" documentId="13_ncr:1_{DC1C6CB7-F99B-40BB-B697-5B110ED92F65}" xr6:coauthVersionLast="38" xr6:coauthVersionMax="38" xr10:uidLastSave="{00000000-0000-0000-0000-000000000000}"/>
  <bookViews>
    <workbookView xWindow="0" yWindow="0" windowWidth="23040" windowHeight="8796" xr2:uid="{67CCA988-A633-4D60-B1A9-EEB8A77D1AF0}"/>
  </bookViews>
  <sheets>
    <sheet name="сесія 15.12 №3-37" sheetId="1" r:id="rId1"/>
  </sheets>
  <definedNames>
    <definedName name="_xlnm.Print_Titles" localSheetId="0">'сесія 15.12 №3-37'!$10:$10</definedName>
    <definedName name="_xlnm.Print_Area" localSheetId="0">'сесія 15.12 №3-37'!$A$1:$J$41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I18" i="1" l="1"/>
  <c r="H29" i="1" l="1"/>
  <c r="H38" i="1"/>
  <c r="H37" i="1"/>
  <c r="I36" i="1"/>
  <c r="G36" i="1"/>
  <c r="G35" i="1" s="1"/>
  <c r="G34" i="1" s="1"/>
  <c r="I35" i="1"/>
  <c r="H35" i="1"/>
  <c r="H28" i="1" s="1"/>
  <c r="I34" i="1"/>
  <c r="I33" i="1"/>
  <c r="I32" i="1"/>
  <c r="H32" i="1"/>
  <c r="G32" i="1"/>
  <c r="I27" i="1"/>
  <c r="I26" i="1" s="1"/>
  <c r="I25" i="1" s="1"/>
  <c r="I24" i="1" s="1"/>
  <c r="G27" i="1"/>
  <c r="G26" i="1" s="1"/>
  <c r="G25" i="1" s="1"/>
  <c r="G24" i="1" s="1"/>
  <c r="I20" i="1"/>
  <c r="H20" i="1"/>
  <c r="G20" i="1"/>
  <c r="I17" i="1"/>
  <c r="J17" i="1" s="1"/>
  <c r="I16" i="1"/>
  <c r="H16" i="1"/>
  <c r="G16" i="1"/>
  <c r="I14" i="1"/>
  <c r="H14" i="1"/>
  <c r="G14" i="1"/>
  <c r="I13" i="1"/>
  <c r="H13" i="1"/>
  <c r="G13" i="1"/>
  <c r="H12" i="1"/>
  <c r="G12" i="1"/>
  <c r="G11" i="1" s="1"/>
  <c r="G39" i="1" s="1"/>
  <c r="J16" i="1" l="1"/>
  <c r="H27" i="1"/>
  <c r="H26" i="1" s="1"/>
  <c r="H25" i="1" s="1"/>
  <c r="I12" i="1"/>
  <c r="J12" i="1" l="1"/>
  <c r="I11" i="1"/>
  <c r="J11" i="1" l="1"/>
  <c r="I39" i="1"/>
  <c r="J39" i="1" l="1"/>
</calcChain>
</file>

<file path=xl/sharedStrings.xml><?xml version="1.0" encoding="utf-8"?>
<sst xmlns="http://schemas.openxmlformats.org/spreadsheetml/2006/main" count="87" uniqueCount="83">
  <si>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</si>
  <si>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</si>
  <si>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</si>
  <si>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</si>
  <si>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2023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</si>
  <si>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</si>
  <si>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</si>
  <si>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</si>
  <si>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</si>
  <si>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</si>
  <si>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</si>
  <si>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</si>
  <si>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</si>
  <si>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</si>
  <si>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</si>
  <si>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</si>
  <si>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</si>
  <si>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</si>
  <si>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</si>
  <si>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</si>
  <si>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</si>
  <si>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</si>
  <si>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</si>
  <si>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</si>
  <si>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</si>
  <si>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Забезпечення безперебійної діяльності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</si>
  <si>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</si>
  <si>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</si>
  <si>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</si>
  <si>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</si>
  <si>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Технічне переоснащення топкової Піщанської АЗПСМ за адресою: с. Піщанка, вулиця Центральна, 12, Новомосковського району, Дніпропетровської області</t>
  </si>
  <si>
    <t>Оновлення та поліпшення матеріально-технічної бази в КНП "Центр первинної медико-санітарної допомоги" для покращення надання якості послуг</t>
  </si>
  <si>
    <t>0116013</t>
  </si>
  <si>
    <t>6013</t>
  </si>
  <si>
    <t>0620</t>
  </si>
  <si>
    <t>Забезпечення діяльності водопровідно-каналізаційного господарства</t>
  </si>
  <si>
    <t>Забезпечення безперебійної діяльності водопровідно-каналізаційного господарства громади</t>
  </si>
  <si>
    <t>0118130</t>
  </si>
  <si>
    <t>8130</t>
  </si>
  <si>
    <t>0320</t>
  </si>
  <si>
    <t>Забезпечення діяльності місцевої та добровільної пожежної охорони</t>
  </si>
  <si>
    <t>Забезпечення безперебійної діяльності Місцевої пожежної команди №1</t>
  </si>
  <si>
    <t>Оновлення та поліпшення матеріально-технічної бази Місцевої пожежної команди №1 для покращення надання якості послуг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</si>
  <si>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</si>
  <si>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</si>
  <si>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</si>
  <si>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</si>
  <si>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</si>
  <si>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</si>
  <si>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</si>
  <si>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</si>
  <si>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</si>
  <si>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</si>
  <si>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</si>
  <si>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</si>
  <si>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безпечних умов перебування в установах загальної середньої освіти:</t>
  </si>
  <si>
    <t xml:space="preserve"> придбання швидкоспоруджуваної модульної  споруди для влаштування найпростішого укриття в Піщанський ліцей Піщанської сільської ради Новомосковського району Дніпропетровської області</t>
  </si>
  <si>
    <t xml:space="preserve"> придбання швидкоспоруджуваної модульної  споруди для влаштування найпростішого укриття в Орлівщинську гімназію Піщанської сільської ради Новомосковського району Дніпропетровської області</t>
  </si>
  <si>
    <t>придбання обладнання для облаштування найпростішого укриття у Меліоративному ліцеї Піщанської сільської ради Новомосковського району Дніпропетровської області</t>
  </si>
  <si>
    <t>Забезпечення безперебійної діяльності в установах загальної середньої освіти</t>
  </si>
  <si>
    <t>1141</t>
  </si>
  <si>
    <t>0990</t>
  </si>
  <si>
    <t>Забезпечення діяльності інших закладів у сфері освіти</t>
  </si>
  <si>
    <t>Оновлення та поліпшення матеріально-технічної бази у відділі освіти, молоді та спорту  Піщанської сільської ради для покращення надання якості послуг</t>
  </si>
  <si>
    <t>0617321</t>
  </si>
  <si>
    <t>7321</t>
  </si>
  <si>
    <t>0443</t>
  </si>
  <si>
    <t>Будівництво освітніх установ та закладів</t>
  </si>
  <si>
    <t>Реконструкція дошкільного навчального закладу по вул Центральна, 10 в с.Піщанка, Новомосковського району, Дніпропетровської області. Газопостачання (нестандартне приєднання).</t>
  </si>
  <si>
    <t>1000000</t>
  </si>
  <si>
    <t>Відділ культури, релігії та туризму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</si>
  <si>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</si>
  <si>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</si>
  <si>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</si>
  <si>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</si>
  <si>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</si>
  <si>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Забезпечення закладу до роботи в осінньо-зимовий період 2023/2025</t>
  </si>
  <si>
    <t>Оновлення та поліпшення матеріально-технічної бази в закладах культури для покращення проведення заходів</t>
  </si>
  <si>
    <t>Усього</t>
  </si>
  <si>
    <t>Секретар сільської ради</t>
  </si>
  <si>
    <t>Тетяна ФОМЕНКО</t>
  </si>
  <si>
    <t>0611141</t>
  </si>
  <si>
    <t>від 15.12.2023 № 11-37/VIII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</si>
</sst>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3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 applyFill="1"/>
    <xf numFmtId="164" fontId="4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3" xfId="0" quotePrefix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2" fontId="10" fillId="0" borderId="4" xfId="0" quotePrefix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/>
    <xf numFmtId="164" fontId="13" fillId="0" borderId="0" xfId="0" applyNumberFormat="1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9" fillId="0" borderId="2" xfId="0" quotePrefix="1" applyNumberFormat="1" applyFont="1" applyFill="1" applyBorder="1" applyAlignment="1">
      <alignment horizontal="left" vertical="center" wrapText="1"/>
    </xf>
    <xf numFmtId="4" fontId="14" fillId="2" borderId="2" xfId="0" quotePrefix="1" applyNumberFormat="1" applyFont="1" applyFill="1" applyBorder="1" applyAlignment="1">
      <alignment horizontal="center" vertical="center" wrapText="1"/>
    </xf>
    <xf numFmtId="4" fontId="14" fillId="2" borderId="2" xfId="0" quotePrefix="1" applyNumberFormat="1" applyFont="1" applyFill="1" applyBorder="1" applyAlignment="1">
      <alignment vertical="center" wrapText="1"/>
    </xf>
    <xf numFmtId="4" fontId="15" fillId="2" borderId="2" xfId="0" quotePrefix="1" applyNumberFormat="1" applyFont="1" applyFill="1" applyBorder="1" applyAlignment="1">
      <alignment horizontal="center" vertical="center" wrapText="1"/>
    </xf>
    <xf numFmtId="4" fontId="15" fillId="2" borderId="2" xfId="0" quotePrefix="1" applyNumberFormat="1" applyFont="1" applyFill="1" applyBorder="1" applyAlignment="1">
      <alignment vertical="center" wrapText="1"/>
    </xf>
    <xf numFmtId="0" fontId="9" fillId="2" borderId="2" xfId="1" applyFont="1" applyFill="1" applyBorder="1" applyAlignment="1" applyProtection="1">
      <alignment horizontal="center" vertical="center" wrapText="1"/>
    </xf>
    <xf numFmtId="49" fontId="10" fillId="2" borderId="2" xfId="1" applyNumberFormat="1" applyFont="1" applyFill="1" applyBorder="1" applyAlignment="1" applyProtection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quotePrefix="1" applyNumberFormat="1" applyFont="1" applyFill="1" applyBorder="1" applyAlignment="1">
      <alignment vertical="center" wrapText="1"/>
    </xf>
    <xf numFmtId="0" fontId="13" fillId="0" borderId="0" xfId="0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14" fillId="2" borderId="2" xfId="0" quotePrefix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Fill="1"/>
    <xf numFmtId="164" fontId="18" fillId="0" borderId="0" xfId="0" applyNumberFormat="1" applyFont="1" applyFill="1"/>
    <xf numFmtId="0" fontId="18" fillId="0" borderId="0" xfId="0" applyFont="1" applyFill="1"/>
    <xf numFmtId="3" fontId="7" fillId="0" borderId="0" xfId="0" applyNumberFormat="1" applyFont="1" applyFill="1"/>
    <xf numFmtId="0" fontId="9" fillId="2" borderId="0" xfId="1" applyFont="1" applyFill="1" applyAlignment="1" applyProtection="1">
      <alignment horizontal="center" vertical="center" wrapText="1"/>
      <protection locked="0"/>
    </xf>
    <xf numFmtId="4" fontId="9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2" fillId="0" borderId="0" xfId="0" applyNumberFormat="1" applyFont="1" applyFill="1"/>
    <xf numFmtId="0" fontId="9" fillId="2" borderId="0" xfId="0" applyFont="1" applyFill="1" applyAlignment="1">
      <alignment horizontal="left" vertical="center" wrapText="1"/>
    </xf>
    <xf numFmtId="4" fontId="9" fillId="2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49" fontId="19" fillId="0" borderId="1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Обычный_Дод 7 РП 30.01.12" xfId="1" xr:uid="{24D918AD-A136-4353-8298-447A7853C8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BD6E7-2667-4BCD-A447-DC3AE5319DC6}">
  <dimension ref="A1:M44"/>
  <sheetViews>
    <sheetView tabSelected="1" view="pageBreakPreview" topLeftCell="A19" zoomScale="60" zoomScaleNormal="75" workbookViewId="0">
      <selection activeCell="D10" sqref="D10"/>
    </sheetView>
  </sheetViews>
  <sheetFormatPr defaultColWidth="9.109375" defaultRowHeight="21" x14ac:dyDescent="0.4"/>
  <cols>
    <col min="1" max="1" width="18" style="2" customWidth="1"/>
    <col min="2" max="2" width="18.5546875" style="2" customWidth="1"/>
    <col min="3" max="3" width="17.5546875" style="2" customWidth="1"/>
    <col min="4" max="4" width="64.33203125" style="2" customWidth="1"/>
    <col min="5" max="5" width="74.33203125" style="2" customWidth="1"/>
    <col min="6" max="6" width="16.109375" style="3" customWidth="1"/>
    <col min="7" max="7" width="16" style="3" customWidth="1"/>
    <col min="8" max="8" width="18.109375" style="3" customWidth="1"/>
    <col min="9" max="9" width="18" style="3" customWidth="1"/>
    <col min="10" max="10" width="20.109375" style="3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3"/>
      <c r="G1" s="3"/>
      <c r="H1" s="67" t="s">
        <v>0</v>
      </c>
      <c r="I1" s="67"/>
      <c r="J1" s="67"/>
      <c r="L1" s="5"/>
      <c r="M1" s="2"/>
    </row>
    <row r="2" spans="1:13" s="4" customFormat="1" x14ac:dyDescent="0.4">
      <c r="A2" s="1"/>
      <c r="B2" s="2"/>
      <c r="C2" s="2"/>
      <c r="D2" s="2"/>
      <c r="E2" s="2"/>
      <c r="F2" s="3"/>
      <c r="G2" s="3"/>
      <c r="H2" s="67" t="s">
        <v>1</v>
      </c>
      <c r="I2" s="67"/>
      <c r="J2" s="67"/>
      <c r="L2" s="5"/>
      <c r="M2" s="2"/>
    </row>
    <row r="3" spans="1:13" s="4" customFormat="1" x14ac:dyDescent="0.4">
      <c r="A3" s="1"/>
      <c r="B3" s="2"/>
      <c r="C3" s="2"/>
      <c r="D3" s="2"/>
      <c r="E3" s="2"/>
      <c r="F3" s="3"/>
      <c r="G3" s="3"/>
      <c r="H3" s="69" t="s">
        <v>82</v>
      </c>
      <c r="I3" s="69"/>
      <c r="J3" s="69"/>
      <c r="L3" s="5"/>
      <c r="M3" s="2"/>
    </row>
    <row r="4" spans="1:13" s="4" customFormat="1" x14ac:dyDescent="0.4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8" x14ac:dyDescent="0.4">
      <c r="A5" s="68" t="s">
        <v>2</v>
      </c>
      <c r="B5" s="68"/>
      <c r="C5" s="68"/>
      <c r="D5" s="68"/>
      <c r="E5" s="68"/>
      <c r="F5" s="68"/>
      <c r="G5" s="68"/>
      <c r="H5" s="68"/>
      <c r="I5" s="68"/>
      <c r="J5" s="68"/>
      <c r="L5" s="5"/>
      <c r="M5" s="2"/>
    </row>
    <row r="6" spans="1:13" s="4" customFormat="1" ht="22.8" x14ac:dyDescent="0.4">
      <c r="A6" s="68" t="s">
        <v>3</v>
      </c>
      <c r="B6" s="68"/>
      <c r="C6" s="68"/>
      <c r="D6" s="68"/>
      <c r="E6" s="68"/>
      <c r="F6" s="68"/>
      <c r="G6" s="68"/>
      <c r="H6" s="68"/>
      <c r="I6" s="68"/>
      <c r="J6" s="68"/>
      <c r="L6" s="5"/>
      <c r="M6" s="2"/>
    </row>
    <row r="7" spans="1:13" s="4" customFormat="1" ht="22.8" x14ac:dyDescent="0.4">
      <c r="A7" s="68" t="s">
        <v>4</v>
      </c>
      <c r="B7" s="68"/>
      <c r="C7" s="68"/>
      <c r="D7" s="68"/>
      <c r="E7" s="68"/>
      <c r="F7" s="68"/>
      <c r="G7" s="68"/>
      <c r="H7" s="68"/>
      <c r="I7" s="68"/>
      <c r="J7" s="68"/>
      <c r="L7" s="5"/>
      <c r="M7" s="2"/>
    </row>
    <row r="8" spans="1:13" s="4" customFormat="1" ht="15.6" x14ac:dyDescent="0.3">
      <c r="A8" s="7" t="s">
        <v>5</v>
      </c>
      <c r="B8" s="70"/>
      <c r="C8" s="8"/>
      <c r="D8" s="8"/>
      <c r="E8" s="8"/>
      <c r="F8" s="9"/>
      <c r="G8" s="9"/>
      <c r="H8" s="9"/>
      <c r="I8" s="9"/>
      <c r="J8" s="9"/>
      <c r="L8" s="10"/>
    </row>
    <row r="9" spans="1:13" s="4" customFormat="1" ht="15.6" x14ac:dyDescent="0.3">
      <c r="A9" s="1" t="s">
        <v>6</v>
      </c>
      <c r="B9" s="1"/>
      <c r="C9" s="8"/>
      <c r="D9" s="8"/>
      <c r="E9" s="8"/>
      <c r="F9" s="9"/>
      <c r="G9" s="9"/>
      <c r="H9" s="9"/>
      <c r="I9" s="9"/>
      <c r="J9" s="9"/>
      <c r="L9" s="10"/>
    </row>
    <row r="10" spans="1:13" s="4" customFormat="1" ht="117.75" customHeight="1" x14ac:dyDescent="0.3">
      <c r="A10" s="11" t="s">
        <v>7</v>
      </c>
      <c r="B10" s="11" t="s">
        <v>8</v>
      </c>
      <c r="C10" s="11" t="s">
        <v>9</v>
      </c>
      <c r="D10" s="11" t="s">
        <v>10</v>
      </c>
      <c r="E10" s="11" t="s">
        <v>11</v>
      </c>
      <c r="F10" s="12" t="s">
        <v>12</v>
      </c>
      <c r="G10" s="12" t="s">
        <v>13</v>
      </c>
      <c r="H10" s="12" t="s">
        <v>14</v>
      </c>
      <c r="I10" s="12" t="s">
        <v>15</v>
      </c>
      <c r="J10" s="12" t="s">
        <v>16</v>
      </c>
      <c r="L10" s="10"/>
    </row>
    <row r="11" spans="1:13" s="4" customFormat="1" ht="30" customHeight="1" x14ac:dyDescent="0.3">
      <c r="A11" s="13" t="s">
        <v>17</v>
      </c>
      <c r="B11" s="14"/>
      <c r="C11" s="14"/>
      <c r="D11" s="15" t="s">
        <v>18</v>
      </c>
      <c r="E11" s="16"/>
      <c r="F11" s="17">
        <v>2023</v>
      </c>
      <c r="G11" s="18">
        <f>G12</f>
        <v>3841427</v>
      </c>
      <c r="H11" s="18">
        <v>0</v>
      </c>
      <c r="I11" s="18">
        <f>I12</f>
        <v>3471927</v>
      </c>
      <c r="J11" s="19">
        <f>I11/G11%</f>
        <v>90.381178660950738</v>
      </c>
      <c r="L11" s="10"/>
    </row>
    <row r="12" spans="1:13" s="4" customFormat="1" ht="29.4" customHeight="1" x14ac:dyDescent="0.3">
      <c r="A12" s="14" t="s">
        <v>19</v>
      </c>
      <c r="B12" s="14"/>
      <c r="C12" s="20"/>
      <c r="D12" s="14" t="s">
        <v>18</v>
      </c>
      <c r="E12" s="16"/>
      <c r="F12" s="17">
        <v>2023</v>
      </c>
      <c r="G12" s="18">
        <f>G13+G16+G19+G20+G23</f>
        <v>3841427</v>
      </c>
      <c r="H12" s="18">
        <f t="shared" ref="H12:I12" si="0">H13+H16+H19+H20+H23</f>
        <v>0</v>
      </c>
      <c r="I12" s="18">
        <f t="shared" si="0"/>
        <v>3471927</v>
      </c>
      <c r="J12" s="19">
        <f>I12/G12%</f>
        <v>90.381178660950738</v>
      </c>
      <c r="L12" s="10"/>
    </row>
    <row r="13" spans="1:13" s="27" customFormat="1" ht="64.95" customHeight="1" x14ac:dyDescent="0.3">
      <c r="A13" s="21" t="s">
        <v>20</v>
      </c>
      <c r="B13" s="21" t="s">
        <v>21</v>
      </c>
      <c r="C13" s="22" t="s">
        <v>22</v>
      </c>
      <c r="D13" s="23" t="s">
        <v>23</v>
      </c>
      <c r="E13" s="24"/>
      <c r="F13" s="12">
        <v>2023</v>
      </c>
      <c r="G13" s="25">
        <f>G14+G15</f>
        <v>1000000</v>
      </c>
      <c r="H13" s="25">
        <f t="shared" ref="H13:I13" si="1">H14+H15</f>
        <v>0</v>
      </c>
      <c r="I13" s="25">
        <f t="shared" si="1"/>
        <v>1000000</v>
      </c>
      <c r="J13" s="26">
        <v>100</v>
      </c>
      <c r="L13" s="28"/>
    </row>
    <row r="14" spans="1:13" s="4" customFormat="1" ht="57" customHeight="1" x14ac:dyDescent="0.3">
      <c r="A14" s="29"/>
      <c r="B14" s="29"/>
      <c r="C14" s="30"/>
      <c r="D14" s="31"/>
      <c r="E14" s="32" t="s">
        <v>24</v>
      </c>
      <c r="F14" s="33">
        <v>2023</v>
      </c>
      <c r="G14" s="34">
        <f>200000-99950+800000</f>
        <v>900050</v>
      </c>
      <c r="H14" s="34">
        <f t="shared" ref="H14" si="2">H17</f>
        <v>0</v>
      </c>
      <c r="I14" s="34">
        <f>200000-99950+800000</f>
        <v>900050</v>
      </c>
      <c r="J14" s="35">
        <v>100</v>
      </c>
      <c r="L14" s="10"/>
    </row>
    <row r="15" spans="1:13" s="4" customFormat="1" ht="58.95" customHeight="1" x14ac:dyDescent="0.3">
      <c r="A15" s="29" t="s">
        <v>20</v>
      </c>
      <c r="B15" s="29"/>
      <c r="C15" s="30"/>
      <c r="D15" s="31"/>
      <c r="E15" s="32" t="s">
        <v>25</v>
      </c>
      <c r="F15" s="33">
        <v>2023</v>
      </c>
      <c r="G15" s="34">
        <v>99950</v>
      </c>
      <c r="H15" s="34">
        <v>0</v>
      </c>
      <c r="I15" s="34">
        <v>99950</v>
      </c>
      <c r="J15" s="35">
        <v>100</v>
      </c>
      <c r="L15" s="10"/>
    </row>
    <row r="16" spans="1:13" s="27" customFormat="1" ht="49.2" customHeight="1" x14ac:dyDescent="0.3">
      <c r="A16" s="21" t="s">
        <v>26</v>
      </c>
      <c r="B16" s="21" t="s">
        <v>27</v>
      </c>
      <c r="C16" s="21" t="s">
        <v>28</v>
      </c>
      <c r="D16" s="36" t="s">
        <v>29</v>
      </c>
      <c r="E16" s="24"/>
      <c r="F16" s="12">
        <v>2023</v>
      </c>
      <c r="G16" s="25">
        <f>SUM(G17:G18)</f>
        <v>582007</v>
      </c>
      <c r="H16" s="25">
        <f t="shared" ref="H16:I16" si="3">SUM(H17:H18)</f>
        <v>0</v>
      </c>
      <c r="I16" s="25">
        <f t="shared" si="3"/>
        <v>212507</v>
      </c>
      <c r="J16" s="26">
        <f>I16/G16%</f>
        <v>36.512791083268759</v>
      </c>
      <c r="L16" s="28"/>
    </row>
    <row r="17" spans="1:12" s="4" customFormat="1" ht="56.4" customHeight="1" x14ac:dyDescent="0.3">
      <c r="A17" s="29"/>
      <c r="B17" s="29"/>
      <c r="C17" s="29"/>
      <c r="D17" s="37"/>
      <c r="E17" s="32" t="s">
        <v>30</v>
      </c>
      <c r="F17" s="33">
        <v>2023</v>
      </c>
      <c r="G17" s="34">
        <v>470000</v>
      </c>
      <c r="H17" s="34">
        <v>0</v>
      </c>
      <c r="I17" s="34">
        <f>3000+97500</f>
        <v>100500</v>
      </c>
      <c r="J17" s="35">
        <f>I17/G17%</f>
        <v>21.382978723404257</v>
      </c>
      <c r="L17" s="10"/>
    </row>
    <row r="18" spans="1:12" s="4" customFormat="1" ht="53.4" customHeight="1" x14ac:dyDescent="0.3">
      <c r="A18" s="29"/>
      <c r="B18" s="29"/>
      <c r="C18" s="29"/>
      <c r="D18" s="37"/>
      <c r="E18" s="32" t="s">
        <v>31</v>
      </c>
      <c r="F18" s="33">
        <v>2023</v>
      </c>
      <c r="G18" s="34">
        <f>70000+12007+30000</f>
        <v>112007</v>
      </c>
      <c r="H18" s="34">
        <v>0</v>
      </c>
      <c r="I18" s="34">
        <f>70000+12007+30000</f>
        <v>112007</v>
      </c>
      <c r="J18" s="35">
        <v>100</v>
      </c>
      <c r="L18" s="10"/>
    </row>
    <row r="19" spans="1:12" s="27" customFormat="1" ht="43.95" customHeight="1" x14ac:dyDescent="0.3">
      <c r="A19" s="21" t="s">
        <v>32</v>
      </c>
      <c r="B19" s="21" t="s">
        <v>33</v>
      </c>
      <c r="C19" s="21" t="s">
        <v>34</v>
      </c>
      <c r="D19" s="38" t="s">
        <v>35</v>
      </c>
      <c r="E19" s="24" t="s">
        <v>36</v>
      </c>
      <c r="F19" s="12">
        <v>2023</v>
      </c>
      <c r="G19" s="25">
        <v>1110000</v>
      </c>
      <c r="H19" s="25">
        <v>0</v>
      </c>
      <c r="I19" s="25">
        <v>1110000</v>
      </c>
      <c r="J19" s="26">
        <v>100</v>
      </c>
      <c r="L19" s="28"/>
    </row>
    <row r="20" spans="1:12" s="27" customFormat="1" ht="40.200000000000003" customHeight="1" x14ac:dyDescent="0.3">
      <c r="A20" s="21" t="s">
        <v>37</v>
      </c>
      <c r="B20" s="21" t="s">
        <v>38</v>
      </c>
      <c r="C20" s="39" t="s">
        <v>39</v>
      </c>
      <c r="D20" s="40" t="s">
        <v>40</v>
      </c>
      <c r="E20" s="24"/>
      <c r="F20" s="12">
        <v>2023</v>
      </c>
      <c r="G20" s="25">
        <f>G21+G22</f>
        <v>149420</v>
      </c>
      <c r="H20" s="25">
        <f t="shared" ref="H20:I20" si="4">H21+H22</f>
        <v>0</v>
      </c>
      <c r="I20" s="25">
        <f t="shared" si="4"/>
        <v>149420</v>
      </c>
      <c r="J20" s="26">
        <v>100</v>
      </c>
      <c r="L20" s="28"/>
    </row>
    <row r="21" spans="1:12" s="4" customFormat="1" ht="40.200000000000003" customHeight="1" x14ac:dyDescent="0.3">
      <c r="A21" s="29"/>
      <c r="B21" s="29"/>
      <c r="C21" s="41"/>
      <c r="D21" s="42"/>
      <c r="E21" s="32" t="s">
        <v>41</v>
      </c>
      <c r="F21" s="33">
        <v>2023</v>
      </c>
      <c r="G21" s="34">
        <v>67000</v>
      </c>
      <c r="H21" s="34">
        <v>0</v>
      </c>
      <c r="I21" s="34">
        <v>67000</v>
      </c>
      <c r="J21" s="35">
        <v>100</v>
      </c>
      <c r="L21" s="10"/>
    </row>
    <row r="22" spans="1:12" s="4" customFormat="1" ht="40.200000000000003" customHeight="1" x14ac:dyDescent="0.3">
      <c r="A22" s="29"/>
      <c r="B22" s="29"/>
      <c r="C22" s="41"/>
      <c r="D22" s="42"/>
      <c r="E22" s="32" t="s">
        <v>42</v>
      </c>
      <c r="F22" s="33">
        <v>2023</v>
      </c>
      <c r="G22" s="34">
        <v>82420</v>
      </c>
      <c r="H22" s="34">
        <v>0</v>
      </c>
      <c r="I22" s="34">
        <v>82420</v>
      </c>
      <c r="J22" s="35">
        <v>100</v>
      </c>
      <c r="L22" s="10"/>
    </row>
    <row r="23" spans="1:12" s="27" customFormat="1" ht="40.200000000000003" customHeight="1" x14ac:dyDescent="0.3">
      <c r="A23" s="21" t="s">
        <v>43</v>
      </c>
      <c r="B23" s="21" t="s">
        <v>44</v>
      </c>
      <c r="C23" s="39" t="s">
        <v>45</v>
      </c>
      <c r="D23" s="40" t="s">
        <v>46</v>
      </c>
      <c r="E23" s="24" t="s">
        <v>47</v>
      </c>
      <c r="F23" s="12">
        <v>2023</v>
      </c>
      <c r="G23" s="25">
        <v>1000000</v>
      </c>
      <c r="H23" s="25">
        <v>0</v>
      </c>
      <c r="I23" s="25">
        <v>1000000</v>
      </c>
      <c r="J23" s="26">
        <v>100</v>
      </c>
      <c r="L23" s="28"/>
    </row>
    <row r="24" spans="1:12" s="4" customFormat="1" ht="30.6" customHeight="1" x14ac:dyDescent="0.3">
      <c r="A24" s="22" t="s">
        <v>48</v>
      </c>
      <c r="B24" s="43"/>
      <c r="C24" s="43"/>
      <c r="D24" s="44" t="s">
        <v>49</v>
      </c>
      <c r="E24" s="32"/>
      <c r="F24" s="17">
        <v>2023</v>
      </c>
      <c r="G24" s="18">
        <f>G25</f>
        <v>6476825</v>
      </c>
      <c r="H24" s="18">
        <v>0</v>
      </c>
      <c r="I24" s="18">
        <f>I25</f>
        <v>6476825</v>
      </c>
      <c r="J24" s="19">
        <v>100</v>
      </c>
      <c r="L24" s="10"/>
    </row>
    <row r="25" spans="1:12" s="4" customFormat="1" ht="30" customHeight="1" x14ac:dyDescent="0.3">
      <c r="A25" s="22" t="s">
        <v>50</v>
      </c>
      <c r="B25" s="22"/>
      <c r="C25" s="22"/>
      <c r="D25" s="44" t="s">
        <v>49</v>
      </c>
      <c r="E25" s="32"/>
      <c r="F25" s="17">
        <v>2023</v>
      </c>
      <c r="G25" s="18">
        <f>G26+G32+G33</f>
        <v>6476825</v>
      </c>
      <c r="H25" s="18">
        <f t="shared" ref="H25:I25" si="5">H26+H32+H33</f>
        <v>0</v>
      </c>
      <c r="I25" s="18">
        <f t="shared" si="5"/>
        <v>6476825</v>
      </c>
      <c r="J25" s="19">
        <v>100</v>
      </c>
      <c r="L25" s="10"/>
    </row>
    <row r="26" spans="1:12" s="47" customFormat="1" ht="48" customHeight="1" x14ac:dyDescent="0.3">
      <c r="A26" s="22" t="s">
        <v>51</v>
      </c>
      <c r="B26" s="22" t="s">
        <v>52</v>
      </c>
      <c r="C26" s="45" t="s">
        <v>53</v>
      </c>
      <c r="D26" s="46" t="s">
        <v>54</v>
      </c>
      <c r="E26" s="24"/>
      <c r="F26" s="12">
        <v>2023</v>
      </c>
      <c r="G26" s="25">
        <f>G27+G31</f>
        <v>5516825</v>
      </c>
      <c r="H26" s="25">
        <f t="shared" ref="H26:I26" si="6">H27+H31</f>
        <v>0</v>
      </c>
      <c r="I26" s="25">
        <f t="shared" si="6"/>
        <v>5516825</v>
      </c>
      <c r="J26" s="26">
        <v>100</v>
      </c>
      <c r="K26" s="27"/>
      <c r="L26" s="28"/>
    </row>
    <row r="27" spans="1:12" s="47" customFormat="1" ht="48" customHeight="1" x14ac:dyDescent="0.3">
      <c r="A27" s="22"/>
      <c r="B27" s="22"/>
      <c r="C27" s="45"/>
      <c r="D27" s="46"/>
      <c r="E27" s="24" t="s">
        <v>55</v>
      </c>
      <c r="F27" s="12">
        <v>2023</v>
      </c>
      <c r="G27" s="25">
        <f>SUM(G28:G30)</f>
        <v>5417825</v>
      </c>
      <c r="H27" s="25">
        <f t="shared" ref="H27:I27" si="7">SUM(H28:H30)</f>
        <v>0</v>
      </c>
      <c r="I27" s="25">
        <f t="shared" si="7"/>
        <v>5417825</v>
      </c>
      <c r="J27" s="26">
        <v>100</v>
      </c>
      <c r="K27" s="27"/>
      <c r="L27" s="28"/>
    </row>
    <row r="28" spans="1:12" s="8" customFormat="1" ht="58.95" customHeight="1" x14ac:dyDescent="0.3">
      <c r="A28" s="30"/>
      <c r="B28" s="30"/>
      <c r="C28" s="48"/>
      <c r="D28" s="49"/>
      <c r="E28" s="32" t="s">
        <v>56</v>
      </c>
      <c r="F28" s="33">
        <v>2023</v>
      </c>
      <c r="G28" s="34">
        <v>2740716</v>
      </c>
      <c r="H28" s="34">
        <f>SUM(H34:H39)</f>
        <v>0</v>
      </c>
      <c r="I28" s="34">
        <v>2740716</v>
      </c>
      <c r="J28" s="35">
        <v>100</v>
      </c>
      <c r="K28" s="4"/>
      <c r="L28" s="10"/>
    </row>
    <row r="29" spans="1:12" s="8" customFormat="1" ht="55.2" customHeight="1" x14ac:dyDescent="0.3">
      <c r="A29" s="30"/>
      <c r="B29" s="30"/>
      <c r="C29" s="48"/>
      <c r="D29" s="49"/>
      <c r="E29" s="32" t="s">
        <v>57</v>
      </c>
      <c r="F29" s="33">
        <v>2023</v>
      </c>
      <c r="G29" s="34">
        <v>1774284</v>
      </c>
      <c r="H29" s="34">
        <f>SUM(H34:H40)</f>
        <v>0</v>
      </c>
      <c r="I29" s="34">
        <v>1774284</v>
      </c>
      <c r="J29" s="35">
        <v>100</v>
      </c>
      <c r="K29" s="4"/>
      <c r="L29" s="10"/>
    </row>
    <row r="30" spans="1:12" s="8" customFormat="1" ht="58.95" customHeight="1" x14ac:dyDescent="0.3">
      <c r="A30" s="30"/>
      <c r="B30" s="30"/>
      <c r="C30" s="48"/>
      <c r="D30" s="49"/>
      <c r="E30" s="32" t="s">
        <v>58</v>
      </c>
      <c r="F30" s="33">
        <v>2023</v>
      </c>
      <c r="G30" s="34">
        <v>902825</v>
      </c>
      <c r="H30" s="34">
        <v>0</v>
      </c>
      <c r="I30" s="34">
        <v>902825</v>
      </c>
      <c r="J30" s="35">
        <v>100</v>
      </c>
      <c r="K30" s="4"/>
      <c r="L30" s="10"/>
    </row>
    <row r="31" spans="1:12" s="47" customFormat="1" ht="48" customHeight="1" x14ac:dyDescent="0.3">
      <c r="A31" s="22"/>
      <c r="B31" s="22"/>
      <c r="C31" s="45"/>
      <c r="D31" s="46"/>
      <c r="E31" s="24" t="s">
        <v>59</v>
      </c>
      <c r="F31" s="12">
        <v>2023</v>
      </c>
      <c r="G31" s="25">
        <v>99000</v>
      </c>
      <c r="H31" s="25">
        <v>0</v>
      </c>
      <c r="I31" s="25">
        <v>99000</v>
      </c>
      <c r="J31" s="26">
        <v>100</v>
      </c>
      <c r="K31" s="27"/>
      <c r="L31" s="28"/>
    </row>
    <row r="32" spans="1:12" s="47" customFormat="1" ht="54" customHeight="1" x14ac:dyDescent="0.3">
      <c r="A32" s="22" t="s">
        <v>81</v>
      </c>
      <c r="B32" s="50" t="s">
        <v>60</v>
      </c>
      <c r="C32" s="39" t="s">
        <v>61</v>
      </c>
      <c r="D32" s="40" t="s">
        <v>62</v>
      </c>
      <c r="E32" s="24" t="s">
        <v>63</v>
      </c>
      <c r="F32" s="12">
        <v>2023</v>
      </c>
      <c r="G32" s="25">
        <f>800000</f>
        <v>800000</v>
      </c>
      <c r="H32" s="25">
        <f t="shared" ref="H32" si="8">H36</f>
        <v>0</v>
      </c>
      <c r="I32" s="25">
        <f>800000</f>
        <v>800000</v>
      </c>
      <c r="J32" s="26">
        <v>100</v>
      </c>
      <c r="K32" s="27"/>
      <c r="L32" s="28"/>
    </row>
    <row r="33" spans="1:13" s="47" customFormat="1" ht="64.2" customHeight="1" x14ac:dyDescent="0.3">
      <c r="A33" s="22" t="s">
        <v>64</v>
      </c>
      <c r="B33" s="22" t="s">
        <v>65</v>
      </c>
      <c r="C33" s="45" t="s">
        <v>66</v>
      </c>
      <c r="D33" s="46" t="s">
        <v>67</v>
      </c>
      <c r="E33" s="24" t="s">
        <v>68</v>
      </c>
      <c r="F33" s="12">
        <v>2023</v>
      </c>
      <c r="G33" s="25">
        <v>160000</v>
      </c>
      <c r="H33" s="25">
        <v>0</v>
      </c>
      <c r="I33" s="25">
        <f>G33</f>
        <v>160000</v>
      </c>
      <c r="J33" s="26">
        <v>100</v>
      </c>
      <c r="K33" s="27"/>
      <c r="L33" s="28"/>
    </row>
    <row r="34" spans="1:13" s="8" customFormat="1" ht="30" customHeight="1" x14ac:dyDescent="0.3">
      <c r="A34" s="22" t="s">
        <v>69</v>
      </c>
      <c r="B34" s="43"/>
      <c r="C34" s="43"/>
      <c r="D34" s="44" t="s">
        <v>70</v>
      </c>
      <c r="E34" s="32"/>
      <c r="F34" s="33"/>
      <c r="G34" s="18">
        <f>G35</f>
        <v>73550</v>
      </c>
      <c r="H34" s="18">
        <v>0</v>
      </c>
      <c r="I34" s="18">
        <f>I35</f>
        <v>73550</v>
      </c>
      <c r="J34" s="19">
        <v>100</v>
      </c>
      <c r="K34" s="4"/>
      <c r="L34" s="10"/>
    </row>
    <row r="35" spans="1:13" s="8" customFormat="1" ht="30.6" customHeight="1" x14ac:dyDescent="0.3">
      <c r="A35" s="22" t="s">
        <v>71</v>
      </c>
      <c r="B35" s="22"/>
      <c r="C35" s="22"/>
      <c r="D35" s="44" t="s">
        <v>70</v>
      </c>
      <c r="E35" s="32"/>
      <c r="F35" s="33"/>
      <c r="G35" s="18">
        <f>G36</f>
        <v>73550</v>
      </c>
      <c r="H35" s="18">
        <f t="shared" ref="H35" si="9">H36</f>
        <v>0</v>
      </c>
      <c r="I35" s="18">
        <f>I36</f>
        <v>73550</v>
      </c>
      <c r="J35" s="19">
        <v>100</v>
      </c>
      <c r="K35" s="4"/>
      <c r="L35" s="10"/>
    </row>
    <row r="36" spans="1:13" s="47" customFormat="1" ht="39.6" customHeight="1" x14ac:dyDescent="0.3">
      <c r="A36" s="22" t="s">
        <v>72</v>
      </c>
      <c r="B36" s="22" t="s">
        <v>73</v>
      </c>
      <c r="C36" s="45" t="s">
        <v>74</v>
      </c>
      <c r="D36" s="40" t="s">
        <v>75</v>
      </c>
      <c r="E36" s="24"/>
      <c r="F36" s="12">
        <v>2023</v>
      </c>
      <c r="G36" s="25">
        <f>G37+G38</f>
        <v>73550</v>
      </c>
      <c r="H36" s="25">
        <v>0</v>
      </c>
      <c r="I36" s="25">
        <f>I37+I38</f>
        <v>73550</v>
      </c>
      <c r="J36" s="25">
        <v>100</v>
      </c>
      <c r="K36" s="27"/>
      <c r="L36" s="28"/>
    </row>
    <row r="37" spans="1:13" s="8" customFormat="1" ht="25.2" customHeight="1" x14ac:dyDescent="0.3">
      <c r="A37" s="30"/>
      <c r="B37" s="30"/>
      <c r="C37" s="48"/>
      <c r="D37" s="42"/>
      <c r="E37" s="32" t="s">
        <v>76</v>
      </c>
      <c r="F37" s="33">
        <v>2023</v>
      </c>
      <c r="G37" s="34">
        <v>51850</v>
      </c>
      <c r="H37" s="34">
        <f>SUM(H43:H45)</f>
        <v>0</v>
      </c>
      <c r="I37" s="34">
        <v>51850</v>
      </c>
      <c r="J37" s="35">
        <v>100</v>
      </c>
      <c r="K37" s="4"/>
      <c r="L37" s="10"/>
    </row>
    <row r="38" spans="1:13" s="8" customFormat="1" ht="39.6" customHeight="1" x14ac:dyDescent="0.3">
      <c r="A38" s="30"/>
      <c r="B38" s="30"/>
      <c r="C38" s="48"/>
      <c r="D38" s="42"/>
      <c r="E38" s="32" t="s">
        <v>77</v>
      </c>
      <c r="F38" s="33">
        <v>2023</v>
      </c>
      <c r="G38" s="34">
        <v>21700</v>
      </c>
      <c r="H38" s="34">
        <f>SUM(H44:H46)</f>
        <v>0</v>
      </c>
      <c r="I38" s="34">
        <v>21700</v>
      </c>
      <c r="J38" s="35">
        <v>100</v>
      </c>
      <c r="K38" s="4"/>
      <c r="L38" s="10"/>
    </row>
    <row r="39" spans="1:13" s="56" customFormat="1" ht="18" x14ac:dyDescent="0.35">
      <c r="A39" s="51"/>
      <c r="B39" s="51"/>
      <c r="C39" s="51"/>
      <c r="D39" s="52" t="s">
        <v>78</v>
      </c>
      <c r="E39" s="51"/>
      <c r="F39" s="53"/>
      <c r="G39" s="54">
        <f>G11+G24+G34</f>
        <v>10391802</v>
      </c>
      <c r="H39" s="54">
        <v>0</v>
      </c>
      <c r="I39" s="54">
        <f>I11+I24+I34</f>
        <v>10022302</v>
      </c>
      <c r="J39" s="55">
        <f>I39/G39%</f>
        <v>96.444312545600852</v>
      </c>
      <c r="L39" s="57"/>
      <c r="M39" s="58"/>
    </row>
    <row r="40" spans="1:13" s="8" customFormat="1" ht="39.75" customHeight="1" x14ac:dyDescent="0.3">
      <c r="F40" s="9"/>
      <c r="G40" s="59"/>
      <c r="H40" s="59"/>
      <c r="I40" s="59"/>
      <c r="J40" s="9"/>
      <c r="K40" s="4"/>
      <c r="L40" s="10"/>
    </row>
    <row r="41" spans="1:13" s="63" customFormat="1" ht="15.6" x14ac:dyDescent="0.3">
      <c r="A41" s="65" t="s">
        <v>79</v>
      </c>
      <c r="B41" s="65"/>
      <c r="C41" s="65"/>
      <c r="D41" s="65"/>
      <c r="E41" s="60"/>
      <c r="F41" s="60"/>
      <c r="G41" s="61"/>
      <c r="H41" s="62"/>
      <c r="I41" s="66" t="s">
        <v>80</v>
      </c>
      <c r="J41" s="66"/>
    </row>
    <row r="43" spans="1:13" x14ac:dyDescent="0.4">
      <c r="I43" s="64"/>
    </row>
    <row r="44" spans="1:13" x14ac:dyDescent="0.4">
      <c r="I44" s="64"/>
    </row>
  </sheetData>
  <mergeCells count="8">
    <mergeCell ref="A41:D41"/>
    <mergeCell ref="I41:J41"/>
    <mergeCell ref="H1:J1"/>
    <mergeCell ref="H2:J2"/>
    <mergeCell ref="H3:J3"/>
    <mergeCell ref="A5:J5"/>
    <mergeCell ref="A6:J6"/>
    <mergeCell ref="A7:J7"/>
  </mergeCells>
  <pageMargins left="0.78740157480314965" right="0.78740157480314965" top="1.1417322834645669" bottom="0.39370078740157483" header="0" footer="0"/>
  <pageSetup paperSize="9" scale="51" fitToHeight="2" orientation="landscape" verticalDpi="0" r:id="rId1"/>
  <headerFooter differentFirst="1">
    <oddHeader>&amp;C
&amp;P&amp;R
Продовження додатка 5</oddHeader>
  </headerFooter>
  <rowBreaks count="1" manualBreakCount="1">
    <brk id="2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15.12 №3-37</vt:lpstr>
      <vt:lpstr>'сесія 15.12 №3-37'!Заголовки_для_друку</vt:lpstr>
      <vt:lpstr>'сесія 15.12 №3-37'!Область_друку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2023-12-13T12:44:52Z</cp:lastPrinted>
  <dcterms:created xsi:type="dcterms:W3CDTF">2023-11-22T14:11:17Z</dcterms:created>
  <dcterms:modified xsi:type="dcterms:W3CDTF">2023-12-13T12:46:08Z</dcterms:modified>
</cp:coreProperties>
</file>