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5 Уточн. бюджет 12.12\"/>
    </mc:Choice>
  </mc:AlternateContent>
  <xr:revisionPtr revIDLastSave="0" documentId="13_ncr:1_{5052805A-0CA4-407C-975E-8098CD3DBD18}" xr6:coauthVersionLast="38" xr6:coauthVersionMax="47" xr10:uidLastSave="{00000000-0000-0000-0000-000000000000}"/>
  <bookViews>
    <workbookView xWindow="-108" yWindow="-108" windowWidth="23256" windowHeight="12576" xr2:uid="{CC371670-5819-4C98-8562-02726F9F3531}"/>
  </bookViews>
  <sheets>
    <sheet name="сесія 06.12 №25-52" sheetId="1" r:id="rId1"/>
  </sheets>
  <definedNames>
    <definedName name="_xlnm.Print_Titles" localSheetId="0">'сесія 06.12 №25-52'!$55:$56</definedName>
    <definedName name="_xlnm.Print_Area" localSheetId="0">'сесія 06.12 №25-52'!$A$1:$E$105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1" l="1"/>
  <c r="E90" i="1"/>
  <c r="E89" i="1"/>
  <c r="E88" i="1" s="1"/>
  <c r="E87" i="1" s="1"/>
  <c r="E97" i="1" s="1"/>
  <c r="E85" i="1"/>
  <c r="E84" i="1"/>
  <c r="E81" i="1"/>
  <c r="E79" i="1"/>
  <c r="E77" i="1"/>
  <c r="E75" i="1"/>
  <c r="E74" i="1" s="1"/>
  <c r="E72" i="1"/>
  <c r="E71" i="1"/>
  <c r="E70" i="1" s="1"/>
  <c r="E63" i="1" s="1"/>
  <c r="E69" i="1"/>
  <c r="E68" i="1"/>
  <c r="E66" i="1"/>
  <c r="E64" i="1"/>
  <c r="E61" i="1"/>
  <c r="E59" i="1"/>
  <c r="E58" i="1"/>
  <c r="E47" i="1"/>
  <c r="E45" i="1"/>
  <c r="E44" i="1" s="1"/>
  <c r="E52" i="1" s="1"/>
  <c r="E42" i="1"/>
  <c r="E41" i="1" s="1"/>
  <c r="E40" i="1"/>
  <c r="E39" i="1" s="1"/>
  <c r="E38" i="1"/>
  <c r="E35" i="1"/>
  <c r="E32" i="1"/>
  <c r="E30" i="1"/>
  <c r="E29" i="1"/>
  <c r="E28" i="1" s="1"/>
  <c r="E27" i="1"/>
  <c r="E26" i="1" s="1"/>
  <c r="E25" i="1"/>
  <c r="E24" i="1" s="1"/>
  <c r="E22" i="1"/>
  <c r="E20" i="1"/>
  <c r="E18" i="1"/>
  <c r="E16" i="1"/>
  <c r="E34" i="1" l="1"/>
  <c r="E51" i="1"/>
  <c r="E96" i="1"/>
  <c r="E37" i="1"/>
  <c r="E50" i="1" l="1"/>
  <c r="E95" i="1"/>
</calcChain>
</file>

<file path=xl/sharedStrings.xml><?xml version="1.0" encoding="utf-8"?>
<sst xmlns="http://schemas.openxmlformats.org/spreadsheetml/2006/main" count="136" uniqueCount="72">
  <si>
    <t>Додаток 4</t>
  </si>
  <si>
    <t>до рішення сільської ради</t>
  </si>
  <si>
    <t>Міжбюджетні трансферти на 2024 рік</t>
  </si>
  <si>
    <t>0455900000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</si>
  <si>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</si>
  <si>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</si>
  <si>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(грн)</t>
  </si>
  <si>
    <t>Код Класифікації доходу бюджету /Код бюджету</t>
  </si>
  <si>
    <t>Найменування трансферту /Найменування бюджету – надавача міжбюджетного трансферту</t>
  </si>
  <si>
    <t>Усього</t>
  </si>
  <si>
    <t>І. Трансферти до загального фонду бюджету</t>
  </si>
  <si>
    <t>Базова дотація</t>
  </si>
  <si>
    <t>Державний бюджет</t>
  </si>
  <si>
    <t>Освітня субвенція з державного бюджету місцевим бюджетам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</si>
  <si>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</si>
  <si>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“Про статус ветеранів війни, гарантії їх соціального захисту”,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“Про статус ветеранів війни, гарантії їх соціального захисту”, та які потребують поліпшення житлових умов за рахунок відповідної субвенції з державного бюджету</t>
  </si>
  <si>
    <t>0410000000</t>
  </si>
  <si>
    <t>Обласний бюджет Дніпропетровської  області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</si>
  <si>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“Про статус ветеранів війни, гарантії їх соціального захисту”, та які потребують поліпшення житлових умов за рахунок відповідної субвенції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</si>
  <si>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</si>
  <si>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</si>
  <si>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Інші субвенції з місцевого бюджету</t>
  </si>
  <si>
    <t>на виконання доручень виборців депутатами обласної ради у 2024 році</t>
  </si>
  <si>
    <t xml:space="preserve">на пільгове медичне обслуговування осіб, які постраждали внаслідок Чорнобильської катастрофи 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</si>
  <si>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Коваль Неля Олександрівна та Коваль Василь Миколайович як нових вихованців та створення належних умов  для проживання, навчання, виховання дітей</t>
  </si>
  <si>
    <t>0455800000</t>
  </si>
  <si>
    <t>Бюджет Перещепинської міської ради</t>
  </si>
  <si>
    <t>на фінансову допомогу для евакуації дітей, які перебувають на первинному обліку в службі у справах дітей Перещепинської міської ради, з Туреччини та довлаштування їх до дитячого будинку сімейного типу Гудзяк Людмила Олександрівна та Гудзяк Олег Олександрович як нових вихованців та створення належних умов  для проживання, навчання, виховання дітей</t>
  </si>
  <si>
    <t>ІІ. Трансферти до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</si>
  <si>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</si>
  <si>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на закупівлю мультимедійного обладнання (видатки розвитку)</t>
  </si>
  <si>
    <t xml:space="preserve">Обласний бюджет Дніпропетровської  області </t>
  </si>
  <si>
    <t>на закупівлю засобів навчання та комп'ютерного обладнання для оснащення навчальних кабінетів предмета "Захист України" (видатки розвитку)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</si>
  <si>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</si>
  <si>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</si>
  <si>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</si>
  <si>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</si>
  <si>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</si>
  <si>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</si>
  <si>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</si>
  <si>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</si>
  <si>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</si>
  <si>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І. Трансферти із загального фонду бюджету</t>
  </si>
  <si>
    <t>3719150</t>
  </si>
  <si>
    <t xml:space="preserve">Інші дотації з місцевого бюджету </t>
  </si>
  <si>
    <t>на утримання КУ "Новомосковський районний трудовий архів"</t>
  </si>
  <si>
    <t>0431020000</t>
  </si>
  <si>
    <t>Районний бюджет Новомосковського району</t>
  </si>
  <si>
    <t xml:space="preserve">на фінансову підтримку Новомосковського районного фізкультурно-спортивного товариства “Колос” </t>
  </si>
  <si>
    <t>0119770</t>
  </si>
  <si>
    <t xml:space="preserve">Інші субвенції з місцевого бюджету </t>
  </si>
  <si>
    <t>на забезпечення виконання заходів Програми створення та використання матеріальних резервів для запобігання і ліквідації наслідків надзвичайних ситуацій у Дніпропетровській області на 2023-2027 роки</t>
  </si>
  <si>
    <t>Обласний бюджет Дніпропетровської області</t>
  </si>
  <si>
    <t xml:space="preserve">на виконання заходу 6.1 "Програми забезпечення  громадського порядку та громадської безпеки на території Дніпропетровської області на період до 2025 року" </t>
  </si>
  <si>
    <t xml:space="preserve">виконання заходів “Програми захисту прав дітей та розвитку сімейних форм виховання у Піщанській сільській територіальній громаді на 2021-2025 роки” </t>
  </si>
  <si>
    <t>на утримання суб'єкту співробітництва в частині оплати комунальних послуг та енергоносіїв</t>
  </si>
  <si>
    <t>0457500000</t>
  </si>
  <si>
    <t>Бюджет Губиниської селищної територіальної громади</t>
  </si>
  <si>
    <t>на проведення медичного огляду  працівників бюджетної сфери Піщанської СТГ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</si>
  <si>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</si>
  <si>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</si>
  <si>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на реалізацію заходів “Програми запобігання і ліквідації надзвичайних ситуацій техногенного і природного характеру на території Піщанської сільської територіальної громади на 2024-2026 роки” </t>
  </si>
  <si>
    <t>9900000000</t>
  </si>
  <si>
    <t xml:space="preserve">на реалізацію заходів  “Програми надання фінансової підтримки Новомосковському РТЦК та СП Дніпропетровської області на 2024 рік” </t>
  </si>
  <si>
    <t>на реалізацію заходів “Програми надання фінансової підтримки військовій частині Т 0320 Збройних сил України на 2024 рік”</t>
  </si>
  <si>
    <t xml:space="preserve">на реалізацію заходів  “Комплексної Програми забезпечення громадського порядку та громадської безпеки Піщанської сільської ради на 2024 рік” </t>
  </si>
  <si>
    <t>ІІ. Трансферти із спеціального фонду бюджету</t>
  </si>
  <si>
    <t xml:space="preserve">на реалізацію заходів  "Програми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роки” </t>
  </si>
  <si>
    <t>на реалізацію заходів  “Програми  територіальної оборони на 2023-2024 роки”</t>
  </si>
  <si>
    <t>Секретар сільської ради</t>
  </si>
  <si>
    <t>Тетяна ФОМЕНКО</t>
  </si>
  <si>
    <t>від 12.12.2024 № 27-53/VIII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</si>
</sst>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3.5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left" vertical="center" indent="15"/>
    </xf>
    <xf numFmtId="0" fontId="2" fillId="0" borderId="0" xfId="0" applyFont="1"/>
    <xf numFmtId="3" fontId="3" fillId="0" borderId="0" xfId="0" applyNumberFormat="1" applyFont="1" applyAlignment="1">
      <alignment horizontal="right"/>
    </xf>
    <xf numFmtId="0" fontId="4" fillId="2" borderId="0" xfId="0" applyFont="1" applyFill="1"/>
    <xf numFmtId="3" fontId="0" fillId="0" borderId="0" xfId="0" applyNumberFormat="1" applyAlignment="1">
      <alignment horizontal="right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horizontal="left" vertical="center" indent="5"/>
    </xf>
    <xf numFmtId="0" fontId="7" fillId="0" borderId="0" xfId="0" applyFont="1" applyAlignment="1">
      <alignment horizontal="right" vertical="center"/>
    </xf>
    <xf numFmtId="3" fontId="7" fillId="0" borderId="0" xfId="0" applyNumberFormat="1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0" fontId="5" fillId="0" borderId="5" xfId="0" applyFont="1" applyBorder="1" applyAlignment="1">
      <alignment horizontal="center" vertical="center" wrapText="1"/>
    </xf>
    <xf numFmtId="3" fontId="5" fillId="0" borderId="4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righ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right" vertical="center" wrapText="1"/>
    </xf>
    <xf numFmtId="4" fontId="1" fillId="0" borderId="9" xfId="0" applyNumberFormat="1" applyFont="1" applyBorder="1" applyAlignment="1">
      <alignment horizontal="right" vertical="center" wrapText="1"/>
    </xf>
    <xf numFmtId="4" fontId="5" fillId="0" borderId="9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right" vertical="center" wrapText="1"/>
    </xf>
    <xf numFmtId="4" fontId="10" fillId="0" borderId="0" xfId="0" applyNumberFormat="1" applyFont="1"/>
    <xf numFmtId="4" fontId="1" fillId="0" borderId="12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right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4" fontId="13" fillId="0" borderId="8" xfId="0" applyNumberFormat="1" applyFont="1" applyBorder="1" applyAlignment="1">
      <alignment horizontal="right" vertical="center" wrapText="1"/>
    </xf>
    <xf numFmtId="0" fontId="14" fillId="0" borderId="0" xfId="0" applyFont="1"/>
    <xf numFmtId="4" fontId="15" fillId="0" borderId="8" xfId="0" applyNumberFormat="1" applyFont="1" applyBorder="1" applyAlignment="1">
      <alignment horizontal="right" vertical="center" wrapText="1"/>
    </xf>
    <xf numFmtId="4" fontId="4" fillId="2" borderId="8" xfId="0" applyNumberFormat="1" applyFont="1" applyFill="1" applyBorder="1" applyAlignment="1">
      <alignment horizontal="right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indent="4"/>
    </xf>
    <xf numFmtId="0" fontId="17" fillId="2" borderId="0" xfId="0" applyFont="1" applyFill="1" applyAlignment="1">
      <alignment horizontal="left"/>
    </xf>
    <xf numFmtId="0" fontId="2" fillId="2" borderId="0" xfId="0" applyFont="1" applyFill="1"/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7" fillId="2" borderId="0" xfId="0" applyFont="1" applyFill="1" applyAlignment="1">
      <alignment horizontal="right"/>
    </xf>
    <xf numFmtId="0" fontId="18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13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4CC2A-71A5-4E00-B68C-BCB799F85B7F}">
  <dimension ref="A1:F105"/>
  <sheetViews>
    <sheetView tabSelected="1" view="pageBreakPreview" topLeftCell="A52" zoomScale="60" zoomScaleNormal="100" workbookViewId="0">
      <selection activeCell="B24" sqref="B24:D24"/>
    </sheetView>
  </sheetViews>
  <sheetFormatPr defaultRowHeight="13.8" x14ac:dyDescent="0.3"/>
  <cols>
    <col min="1" max="1" width="26.33203125" customWidth="1"/>
    <col min="2" max="2" width="23.109375" customWidth="1"/>
    <col min="3" max="3" width="52.6640625" customWidth="1"/>
    <col min="4" max="4" width="23" customWidth="1"/>
    <col min="5" max="5" width="19.33203125" style="5" customWidth="1"/>
    <col min="6" max="6" width="11.33203125" bestFit="1" customWidth="1"/>
  </cols>
  <sheetData>
    <row r="1" spans="1:5" ht="18" x14ac:dyDescent="0.35">
      <c r="A1" s="1"/>
      <c r="B1" s="1"/>
      <c r="D1" s="2" t="s">
        <v>0</v>
      </c>
      <c r="E1" s="3"/>
    </row>
    <row r="2" spans="1:5" ht="18" x14ac:dyDescent="0.35">
      <c r="A2" s="1"/>
      <c r="B2" s="1"/>
      <c r="D2" s="2" t="s">
        <v>1</v>
      </c>
      <c r="E2" s="3"/>
    </row>
    <row r="3" spans="1:5" ht="18" x14ac:dyDescent="0.35">
      <c r="A3" s="1"/>
      <c r="B3" s="1"/>
      <c r="D3" s="4" t="s">
        <v>71</v>
      </c>
      <c r="E3" s="3"/>
    </row>
    <row r="4" spans="1:5" ht="18" x14ac:dyDescent="0.3">
      <c r="A4" s="1"/>
      <c r="B4" s="1"/>
    </row>
    <row r="5" spans="1:5" ht="18" x14ac:dyDescent="0.3">
      <c r="A5" s="6"/>
      <c r="B5" s="6"/>
    </row>
    <row r="6" spans="1:5" ht="24" customHeight="1" x14ac:dyDescent="0.3">
      <c r="A6" s="97" t="s">
        <v>2</v>
      </c>
      <c r="B6" s="97"/>
      <c r="C6" s="97"/>
      <c r="D6" s="97"/>
      <c r="E6" s="97"/>
    </row>
    <row r="7" spans="1:5" ht="18" x14ac:dyDescent="0.3">
      <c r="A7" s="98" t="s">
        <v>3</v>
      </c>
      <c r="B7" s="98"/>
      <c r="C7" s="98"/>
      <c r="D7" s="98"/>
      <c r="E7" s="98"/>
    </row>
    <row r="8" spans="1:5" ht="15.6" x14ac:dyDescent="0.3">
      <c r="A8" s="99" t="s">
        <v>4</v>
      </c>
      <c r="B8" s="99"/>
      <c r="C8" s="99"/>
      <c r="D8" s="99"/>
      <c r="E8" s="99"/>
    </row>
    <row r="9" spans="1:5" x14ac:dyDescent="0.3">
      <c r="A9" s="7"/>
      <c r="B9" s="7"/>
    </row>
    <row r="10" spans="1:5" ht="17.399999999999999" x14ac:dyDescent="0.3">
      <c r="A10" s="97" t="s">
        <v>5</v>
      </c>
      <c r="B10" s="97"/>
      <c r="C10" s="97"/>
      <c r="D10" s="97"/>
      <c r="E10" s="97"/>
    </row>
    <row r="11" spans="1:5" ht="8.25" customHeight="1" x14ac:dyDescent="0.3">
      <c r="A11" s="8"/>
      <c r="B11" s="8"/>
    </row>
    <row r="12" spans="1:5" ht="16.2" thickBot="1" x14ac:dyDescent="0.35">
      <c r="A12" s="9"/>
      <c r="B12" s="9"/>
      <c r="C12" s="9"/>
      <c r="D12" s="9"/>
      <c r="E12" s="10" t="s">
        <v>6</v>
      </c>
    </row>
    <row r="13" spans="1:5" ht="51.75" customHeight="1" thickBot="1" x14ac:dyDescent="0.35">
      <c r="A13" s="11" t="s">
        <v>7</v>
      </c>
      <c r="B13" s="82" t="s">
        <v>8</v>
      </c>
      <c r="C13" s="100"/>
      <c r="D13" s="83"/>
      <c r="E13" s="12" t="s">
        <v>9</v>
      </c>
    </row>
    <row r="14" spans="1:5" ht="21.75" customHeight="1" thickBot="1" x14ac:dyDescent="0.35">
      <c r="A14" s="11">
        <v>1</v>
      </c>
      <c r="B14" s="82">
        <v>2</v>
      </c>
      <c r="C14" s="100"/>
      <c r="D14" s="83"/>
      <c r="E14" s="12">
        <v>3</v>
      </c>
    </row>
    <row r="15" spans="1:5" s="13" customFormat="1" ht="27" customHeight="1" thickBot="1" x14ac:dyDescent="0.35">
      <c r="A15" s="57" t="s">
        <v>10</v>
      </c>
      <c r="B15" s="65"/>
      <c r="C15" s="65"/>
      <c r="D15" s="65"/>
      <c r="E15" s="58"/>
    </row>
    <row r="16" spans="1:5" s="13" customFormat="1" ht="35.25" hidden="1" customHeight="1" x14ac:dyDescent="0.3">
      <c r="A16" s="14">
        <v>41020100</v>
      </c>
      <c r="B16" s="66" t="s">
        <v>11</v>
      </c>
      <c r="C16" s="84"/>
      <c r="D16" s="67"/>
      <c r="E16" s="15">
        <f>E17</f>
        <v>0</v>
      </c>
    </row>
    <row r="17" spans="1:5" ht="33" hidden="1" customHeight="1" x14ac:dyDescent="0.3">
      <c r="A17" s="16">
        <v>99000000000</v>
      </c>
      <c r="B17" s="63" t="s">
        <v>12</v>
      </c>
      <c r="C17" s="79"/>
      <c r="D17" s="64"/>
      <c r="E17" s="17"/>
    </row>
    <row r="18" spans="1:5" s="13" customFormat="1" ht="37.5" hidden="1" customHeight="1" x14ac:dyDescent="0.3">
      <c r="A18" s="14">
        <v>41033900</v>
      </c>
      <c r="B18" s="66" t="s">
        <v>13</v>
      </c>
      <c r="C18" s="84"/>
      <c r="D18" s="67"/>
      <c r="E18" s="15">
        <f>E19</f>
        <v>0</v>
      </c>
    </row>
    <row r="19" spans="1:5" ht="37.5" hidden="1" customHeight="1" x14ac:dyDescent="0.3">
      <c r="A19" s="16">
        <v>99000000000</v>
      </c>
      <c r="B19" s="63" t="s">
        <v>12</v>
      </c>
      <c r="C19" s="79"/>
      <c r="D19" s="64"/>
      <c r="E19" s="17"/>
    </row>
    <row r="20" spans="1:5" s="13" customFormat="1" ht="36.6" hidden="1" customHeight="1" thickBot="1" x14ac:dyDescent="0.35">
      <c r="A20" s="14">
        <v>41033300</v>
      </c>
      <c r="B20" s="66" t="s">
        <v>14</v>
      </c>
      <c r="C20" s="84"/>
      <c r="D20" s="67"/>
      <c r="E20" s="15">
        <f>E21</f>
        <v>0</v>
      </c>
    </row>
    <row r="21" spans="1:5" ht="28.8" hidden="1" customHeight="1" thickBot="1" x14ac:dyDescent="0.35">
      <c r="A21" s="16">
        <v>9900000000</v>
      </c>
      <c r="B21" s="63" t="s">
        <v>12</v>
      </c>
      <c r="C21" s="79"/>
      <c r="D21" s="64"/>
      <c r="E21" s="17">
        <v>0</v>
      </c>
    </row>
    <row r="22" spans="1:5" ht="28.95" customHeight="1" thickBot="1" x14ac:dyDescent="0.35">
      <c r="A22" s="14">
        <v>41033900</v>
      </c>
      <c r="B22" s="66" t="s">
        <v>13</v>
      </c>
      <c r="C22" s="84"/>
      <c r="D22" s="67"/>
      <c r="E22" s="18">
        <f>E23</f>
        <v>53353900</v>
      </c>
    </row>
    <row r="23" spans="1:5" ht="28.95" customHeight="1" thickBot="1" x14ac:dyDescent="0.35">
      <c r="A23" s="16">
        <v>9900000000</v>
      </c>
      <c r="B23" s="63" t="s">
        <v>12</v>
      </c>
      <c r="C23" s="79"/>
      <c r="D23" s="64"/>
      <c r="E23" s="19">
        <v>53353900</v>
      </c>
    </row>
    <row r="24" spans="1:5" ht="259.2" customHeight="1" thickBot="1" x14ac:dyDescent="0.35">
      <c r="A24" s="20">
        <v>41050400</v>
      </c>
      <c r="B24" s="94" t="s">
        <v>15</v>
      </c>
      <c r="C24" s="95"/>
      <c r="D24" s="96"/>
      <c r="E24" s="21">
        <f>E25</f>
        <v>5961511.7199999997</v>
      </c>
    </row>
    <row r="25" spans="1:5" ht="28.95" customHeight="1" thickBot="1" x14ac:dyDescent="0.35">
      <c r="A25" s="22" t="s">
        <v>16</v>
      </c>
      <c r="B25" s="85" t="s">
        <v>17</v>
      </c>
      <c r="C25" s="86"/>
      <c r="D25" s="87"/>
      <c r="E25" s="19">
        <f>4116908.57+1844603.15</f>
        <v>5961511.7199999997</v>
      </c>
    </row>
    <row r="26" spans="1:5" ht="259.2" customHeight="1" thickBot="1" x14ac:dyDescent="0.35">
      <c r="A26" s="20">
        <v>41050600</v>
      </c>
      <c r="B26" s="94" t="s">
        <v>18</v>
      </c>
      <c r="C26" s="95"/>
      <c r="D26" s="96"/>
      <c r="E26" s="21">
        <f>E27</f>
        <v>10861659.289999999</v>
      </c>
    </row>
    <row r="27" spans="1:5" ht="28.95" customHeight="1" thickBot="1" x14ac:dyDescent="0.35">
      <c r="A27" s="22" t="s">
        <v>16</v>
      </c>
      <c r="B27" s="85" t="s">
        <v>17</v>
      </c>
      <c r="C27" s="86"/>
      <c r="D27" s="87"/>
      <c r="E27" s="19">
        <f>3453479.87+7408179.42</f>
        <v>10861659.289999999</v>
      </c>
    </row>
    <row r="28" spans="1:5" ht="63" customHeight="1" thickBot="1" x14ac:dyDescent="0.35">
      <c r="A28" s="20">
        <v>41051200</v>
      </c>
      <c r="B28" s="91" t="s">
        <v>19</v>
      </c>
      <c r="C28" s="92"/>
      <c r="D28" s="93"/>
      <c r="E28" s="21">
        <f>E29</f>
        <v>151718</v>
      </c>
    </row>
    <row r="29" spans="1:5" ht="28.95" customHeight="1" thickBot="1" x14ac:dyDescent="0.35">
      <c r="A29" s="22" t="s">
        <v>16</v>
      </c>
      <c r="B29" s="85" t="s">
        <v>17</v>
      </c>
      <c r="C29" s="86"/>
      <c r="D29" s="87"/>
      <c r="E29" s="19">
        <f>55029+36578+60111</f>
        <v>151718</v>
      </c>
    </row>
    <row r="30" spans="1:5" ht="63" customHeight="1" thickBot="1" x14ac:dyDescent="0.35">
      <c r="A30" s="20">
        <v>41051400</v>
      </c>
      <c r="B30" s="91" t="s">
        <v>20</v>
      </c>
      <c r="C30" s="92"/>
      <c r="D30" s="93"/>
      <c r="E30" s="21">
        <f>E31</f>
        <v>921961</v>
      </c>
    </row>
    <row r="31" spans="1:5" ht="28.95" customHeight="1" thickBot="1" x14ac:dyDescent="0.35">
      <c r="A31" s="22" t="s">
        <v>16</v>
      </c>
      <c r="B31" s="85" t="s">
        <v>17</v>
      </c>
      <c r="C31" s="86"/>
      <c r="D31" s="87"/>
      <c r="E31" s="19">
        <v>921961</v>
      </c>
    </row>
    <row r="32" spans="1:5" ht="63" customHeight="1" thickBot="1" x14ac:dyDescent="0.35">
      <c r="A32" s="20">
        <v>41051700</v>
      </c>
      <c r="B32" s="91" t="s">
        <v>19</v>
      </c>
      <c r="C32" s="92"/>
      <c r="D32" s="93"/>
      <c r="E32" s="21">
        <f>E33</f>
        <v>5302</v>
      </c>
    </row>
    <row r="33" spans="1:5" ht="28.95" customHeight="1" thickBot="1" x14ac:dyDescent="0.35">
      <c r="A33" s="22" t="s">
        <v>16</v>
      </c>
      <c r="B33" s="85" t="s">
        <v>17</v>
      </c>
      <c r="C33" s="86"/>
      <c r="D33" s="87"/>
      <c r="E33" s="19">
        <v>5302</v>
      </c>
    </row>
    <row r="34" spans="1:5" s="13" customFormat="1" ht="28.95" customHeight="1" thickBot="1" x14ac:dyDescent="0.35">
      <c r="A34" s="14">
        <v>41053900</v>
      </c>
      <c r="B34" s="66" t="s">
        <v>21</v>
      </c>
      <c r="C34" s="84"/>
      <c r="D34" s="67"/>
      <c r="E34" s="18">
        <f>E38+E35+E39+E41</f>
        <v>621351</v>
      </c>
    </row>
    <row r="35" spans="1:5" s="13" customFormat="1" ht="28.95" customHeight="1" thickBot="1" x14ac:dyDescent="0.35">
      <c r="A35" s="14"/>
      <c r="B35" s="72" t="s">
        <v>22</v>
      </c>
      <c r="C35" s="78"/>
      <c r="D35" s="73"/>
      <c r="E35" s="18">
        <f>E36</f>
        <v>600000</v>
      </c>
    </row>
    <row r="36" spans="1:5" ht="28.95" customHeight="1" thickBot="1" x14ac:dyDescent="0.35">
      <c r="A36" s="22" t="s">
        <v>16</v>
      </c>
      <c r="B36" s="63" t="s">
        <v>17</v>
      </c>
      <c r="C36" s="79"/>
      <c r="D36" s="64"/>
      <c r="E36" s="23">
        <v>600000</v>
      </c>
    </row>
    <row r="37" spans="1:5" s="13" customFormat="1" ht="47.25" customHeight="1" thickBot="1" x14ac:dyDescent="0.35">
      <c r="A37" s="24"/>
      <c r="B37" s="72" t="s">
        <v>23</v>
      </c>
      <c r="C37" s="78"/>
      <c r="D37" s="73"/>
      <c r="E37" s="18">
        <f>E38</f>
        <v>21351</v>
      </c>
    </row>
    <row r="38" spans="1:5" ht="28.95" customHeight="1" thickBot="1" x14ac:dyDescent="0.35">
      <c r="A38" s="25" t="s">
        <v>16</v>
      </c>
      <c r="B38" s="79" t="s">
        <v>17</v>
      </c>
      <c r="C38" s="79"/>
      <c r="D38" s="64"/>
      <c r="E38" s="26">
        <f>17127+4224</f>
        <v>21351</v>
      </c>
    </row>
    <row r="39" spans="1:5" ht="94.2" hidden="1" customHeight="1" thickBot="1" x14ac:dyDescent="0.35">
      <c r="A39" s="27"/>
      <c r="B39" s="78" t="s">
        <v>24</v>
      </c>
      <c r="C39" s="78"/>
      <c r="D39" s="73"/>
      <c r="E39" s="28">
        <f>E40</f>
        <v>0</v>
      </c>
    </row>
    <row r="40" spans="1:5" ht="28.95" hidden="1" customHeight="1" thickBot="1" x14ac:dyDescent="0.35">
      <c r="A40" s="25" t="s">
        <v>25</v>
      </c>
      <c r="B40" s="79" t="s">
        <v>26</v>
      </c>
      <c r="C40" s="79"/>
      <c r="D40" s="64"/>
      <c r="E40" s="29">
        <f>73000-73000</f>
        <v>0</v>
      </c>
    </row>
    <row r="41" spans="1:5" ht="97.8" hidden="1" customHeight="1" thickBot="1" x14ac:dyDescent="0.35">
      <c r="A41" s="27"/>
      <c r="B41" s="78" t="s">
        <v>27</v>
      </c>
      <c r="C41" s="78"/>
      <c r="D41" s="73"/>
      <c r="E41" s="30">
        <f>E42</f>
        <v>0</v>
      </c>
    </row>
    <row r="42" spans="1:5" ht="28.95" hidden="1" customHeight="1" thickBot="1" x14ac:dyDescent="0.35">
      <c r="A42" s="25" t="s">
        <v>25</v>
      </c>
      <c r="B42" s="79" t="s">
        <v>26</v>
      </c>
      <c r="C42" s="79"/>
      <c r="D42" s="64"/>
      <c r="E42" s="31">
        <f>57000-57000</f>
        <v>0</v>
      </c>
    </row>
    <row r="43" spans="1:5" s="13" customFormat="1" ht="24" customHeight="1" thickBot="1" x14ac:dyDescent="0.35">
      <c r="A43" s="88" t="s">
        <v>28</v>
      </c>
      <c r="B43" s="89"/>
      <c r="C43" s="89"/>
      <c r="D43" s="89"/>
      <c r="E43" s="90"/>
    </row>
    <row r="44" spans="1:5" s="13" customFormat="1" ht="45" customHeight="1" thickBot="1" x14ac:dyDescent="0.35">
      <c r="A44" s="14">
        <v>41051100</v>
      </c>
      <c r="B44" s="66" t="s">
        <v>29</v>
      </c>
      <c r="C44" s="84"/>
      <c r="D44" s="67"/>
      <c r="E44" s="18">
        <f>E48+E45</f>
        <v>2717399</v>
      </c>
    </row>
    <row r="45" spans="1:5" s="13" customFormat="1" ht="24" customHeight="1" thickBot="1" x14ac:dyDescent="0.35">
      <c r="A45" s="14"/>
      <c r="B45" s="72" t="s">
        <v>30</v>
      </c>
      <c r="C45" s="78"/>
      <c r="D45" s="73"/>
      <c r="E45" s="18">
        <f>E46</f>
        <v>282629</v>
      </c>
    </row>
    <row r="46" spans="1:5" s="13" customFormat="1" ht="27" customHeight="1" thickBot="1" x14ac:dyDescent="0.35">
      <c r="A46" s="22" t="s">
        <v>16</v>
      </c>
      <c r="B46" s="63" t="s">
        <v>31</v>
      </c>
      <c r="C46" s="79"/>
      <c r="D46" s="64"/>
      <c r="E46" s="23">
        <v>282629</v>
      </c>
    </row>
    <row r="47" spans="1:5" s="13" customFormat="1" ht="39" customHeight="1" thickBot="1" x14ac:dyDescent="0.35">
      <c r="A47" s="14"/>
      <c r="B47" s="72" t="s">
        <v>32</v>
      </c>
      <c r="C47" s="78"/>
      <c r="D47" s="73"/>
      <c r="E47" s="18">
        <f>E48</f>
        <v>2434770</v>
      </c>
    </row>
    <row r="48" spans="1:5" s="13" customFormat="1" ht="27" customHeight="1" thickBot="1" x14ac:dyDescent="0.35">
      <c r="A48" s="22" t="s">
        <v>16</v>
      </c>
      <c r="B48" s="63" t="s">
        <v>31</v>
      </c>
      <c r="C48" s="79"/>
      <c r="D48" s="64"/>
      <c r="E48" s="23">
        <v>2434770</v>
      </c>
    </row>
    <row r="49" spans="1:6" ht="12" customHeight="1" thickBot="1" x14ac:dyDescent="0.35">
      <c r="A49" s="32"/>
      <c r="B49" s="59"/>
      <c r="C49" s="80"/>
      <c r="D49" s="60"/>
      <c r="E49" s="33"/>
    </row>
    <row r="50" spans="1:6" s="13" customFormat="1" ht="26.4" customHeight="1" thickBot="1" x14ac:dyDescent="0.35">
      <c r="A50" s="14" t="s">
        <v>33</v>
      </c>
      <c r="B50" s="57" t="s">
        <v>34</v>
      </c>
      <c r="C50" s="65"/>
      <c r="D50" s="58"/>
      <c r="E50" s="18">
        <f>SUM(E51:E52)</f>
        <v>74594802.00999999</v>
      </c>
      <c r="F50" s="34"/>
    </row>
    <row r="51" spans="1:6" ht="26.4" customHeight="1" thickBot="1" x14ac:dyDescent="0.35">
      <c r="A51" s="16" t="s">
        <v>33</v>
      </c>
      <c r="B51" s="59" t="s">
        <v>35</v>
      </c>
      <c r="C51" s="80"/>
      <c r="D51" s="60"/>
      <c r="E51" s="35">
        <f>E22+E34+E28+E24+E26+E30+E20+E32</f>
        <v>71877403.00999999</v>
      </c>
      <c r="F51" s="34"/>
    </row>
    <row r="52" spans="1:6" ht="26.4" customHeight="1" thickBot="1" x14ac:dyDescent="0.35">
      <c r="A52" s="16" t="s">
        <v>33</v>
      </c>
      <c r="B52" s="59" t="s">
        <v>36</v>
      </c>
      <c r="C52" s="80"/>
      <c r="D52" s="60"/>
      <c r="E52" s="23">
        <f>E44</f>
        <v>2717399</v>
      </c>
      <c r="F52" s="34"/>
    </row>
    <row r="53" spans="1:6" ht="35.25" customHeight="1" x14ac:dyDescent="0.3">
      <c r="A53" s="81" t="s">
        <v>37</v>
      </c>
      <c r="B53" s="81"/>
      <c r="C53" s="81"/>
      <c r="D53" s="81"/>
      <c r="E53" s="81"/>
    </row>
    <row r="54" spans="1:6" ht="16.2" thickBot="1" x14ac:dyDescent="0.35">
      <c r="A54" s="9"/>
      <c r="B54" s="9"/>
      <c r="C54" s="9"/>
      <c r="D54" s="9"/>
      <c r="E54" s="10" t="s">
        <v>38</v>
      </c>
    </row>
    <row r="55" spans="1:6" ht="94.95" customHeight="1" thickBot="1" x14ac:dyDescent="0.35">
      <c r="A55" s="11" t="s">
        <v>39</v>
      </c>
      <c r="B55" s="11" t="s">
        <v>40</v>
      </c>
      <c r="C55" s="82" t="s">
        <v>41</v>
      </c>
      <c r="D55" s="83"/>
      <c r="E55" s="12" t="s">
        <v>9</v>
      </c>
    </row>
    <row r="56" spans="1:6" ht="16.2" thickBot="1" x14ac:dyDescent="0.35">
      <c r="A56" s="36">
        <v>1</v>
      </c>
      <c r="B56" s="37">
        <v>2</v>
      </c>
      <c r="C56" s="82">
        <v>3</v>
      </c>
      <c r="D56" s="83"/>
      <c r="E56" s="38">
        <v>4</v>
      </c>
    </row>
    <row r="57" spans="1:6" s="13" customFormat="1" ht="28.2" customHeight="1" thickBot="1" x14ac:dyDescent="0.35">
      <c r="A57" s="57" t="s">
        <v>42</v>
      </c>
      <c r="B57" s="65"/>
      <c r="C57" s="65"/>
      <c r="D57" s="65"/>
      <c r="E57" s="58"/>
    </row>
    <row r="58" spans="1:6" s="13" customFormat="1" ht="28.2" customHeight="1" thickBot="1" x14ac:dyDescent="0.35">
      <c r="A58" s="39" t="s">
        <v>43</v>
      </c>
      <c r="B58" s="40">
        <v>9150</v>
      </c>
      <c r="C58" s="66" t="s">
        <v>44</v>
      </c>
      <c r="D58" s="67"/>
      <c r="E58" s="28">
        <f>E59+E61</f>
        <v>227000</v>
      </c>
    </row>
    <row r="59" spans="1:6" s="13" customFormat="1" ht="45" customHeight="1" thickBot="1" x14ac:dyDescent="0.35">
      <c r="A59" s="39"/>
      <c r="B59" s="40"/>
      <c r="C59" s="74" t="s">
        <v>45</v>
      </c>
      <c r="D59" s="75"/>
      <c r="E59" s="28">
        <f>E60</f>
        <v>127000</v>
      </c>
    </row>
    <row r="60" spans="1:6" s="13" customFormat="1" ht="28.2" customHeight="1" thickBot="1" x14ac:dyDescent="0.35">
      <c r="A60" s="22" t="s">
        <v>46</v>
      </c>
      <c r="B60" s="41"/>
      <c r="C60" s="63" t="s">
        <v>47</v>
      </c>
      <c r="D60" s="64"/>
      <c r="E60" s="42">
        <v>127000</v>
      </c>
    </row>
    <row r="61" spans="1:6" s="46" customFormat="1" ht="39.6" customHeight="1" thickBot="1" x14ac:dyDescent="0.35">
      <c r="A61" s="43"/>
      <c r="B61" s="44"/>
      <c r="C61" s="76" t="s">
        <v>48</v>
      </c>
      <c r="D61" s="77"/>
      <c r="E61" s="45">
        <f>E62</f>
        <v>100000</v>
      </c>
    </row>
    <row r="62" spans="1:6" s="13" customFormat="1" ht="28.95" customHeight="1" thickBot="1" x14ac:dyDescent="0.35">
      <c r="A62" s="22" t="s">
        <v>46</v>
      </c>
      <c r="B62" s="41"/>
      <c r="C62" s="63" t="s">
        <v>47</v>
      </c>
      <c r="D62" s="64"/>
      <c r="E62" s="42">
        <v>100000</v>
      </c>
    </row>
    <row r="63" spans="1:6" s="13" customFormat="1" ht="28.95" customHeight="1" thickBot="1" x14ac:dyDescent="0.35">
      <c r="A63" s="39" t="s">
        <v>49</v>
      </c>
      <c r="B63" s="40">
        <v>9770</v>
      </c>
      <c r="C63" s="66" t="s">
        <v>50</v>
      </c>
      <c r="D63" s="67"/>
      <c r="E63" s="28">
        <f>E64+E70+E72+E66+E68</f>
        <v>3890200</v>
      </c>
    </row>
    <row r="64" spans="1:6" s="13" customFormat="1" ht="84.6" customHeight="1" thickBot="1" x14ac:dyDescent="0.35">
      <c r="A64" s="39"/>
      <c r="B64" s="40"/>
      <c r="C64" s="72" t="s">
        <v>51</v>
      </c>
      <c r="D64" s="73"/>
      <c r="E64" s="28">
        <f>E65</f>
        <v>55200</v>
      </c>
    </row>
    <row r="65" spans="1:5" ht="21.6" customHeight="1" thickBot="1" x14ac:dyDescent="0.35">
      <c r="A65" s="22" t="s">
        <v>16</v>
      </c>
      <c r="B65" s="41"/>
      <c r="C65" s="63" t="s">
        <v>52</v>
      </c>
      <c r="D65" s="64"/>
      <c r="E65" s="42">
        <v>55200</v>
      </c>
    </row>
    <row r="66" spans="1:5" s="13" customFormat="1" ht="63.6" customHeight="1" thickBot="1" x14ac:dyDescent="0.35">
      <c r="A66" s="39"/>
      <c r="B66" s="40"/>
      <c r="C66" s="68" t="s">
        <v>53</v>
      </c>
      <c r="D66" s="69"/>
      <c r="E66" s="28">
        <f>E67</f>
        <v>185800</v>
      </c>
    </row>
    <row r="67" spans="1:5" ht="19.95" customHeight="1" thickBot="1" x14ac:dyDescent="0.35">
      <c r="A67" s="22" t="s">
        <v>16</v>
      </c>
      <c r="B67" s="41"/>
      <c r="C67" s="63" t="s">
        <v>52</v>
      </c>
      <c r="D67" s="64"/>
      <c r="E67" s="42">
        <v>185800</v>
      </c>
    </row>
    <row r="68" spans="1:5" ht="60.6" customHeight="1" thickBot="1" x14ac:dyDescent="0.35">
      <c r="A68" s="22"/>
      <c r="B68" s="41"/>
      <c r="C68" s="72" t="s">
        <v>54</v>
      </c>
      <c r="D68" s="73"/>
      <c r="E68" s="45">
        <f>E69</f>
        <v>56400</v>
      </c>
    </row>
    <row r="69" spans="1:5" ht="21.6" customHeight="1" thickBot="1" x14ac:dyDescent="0.35">
      <c r="A69" s="22" t="s">
        <v>46</v>
      </c>
      <c r="B69" s="41"/>
      <c r="C69" s="63" t="s">
        <v>47</v>
      </c>
      <c r="D69" s="64"/>
      <c r="E69" s="42">
        <f>56400</f>
        <v>56400</v>
      </c>
    </row>
    <row r="70" spans="1:5" ht="45" customHeight="1" thickBot="1" x14ac:dyDescent="0.35">
      <c r="A70" s="39"/>
      <c r="B70" s="40"/>
      <c r="C70" s="72" t="s">
        <v>55</v>
      </c>
      <c r="D70" s="73"/>
      <c r="E70" s="28">
        <f>E71</f>
        <v>3250000</v>
      </c>
    </row>
    <row r="71" spans="1:5" ht="22.95" customHeight="1" thickBot="1" x14ac:dyDescent="0.35">
      <c r="A71" s="22" t="s">
        <v>56</v>
      </c>
      <c r="B71" s="41"/>
      <c r="C71" s="63" t="s">
        <v>57</v>
      </c>
      <c r="D71" s="64"/>
      <c r="E71" s="42">
        <f>2250000+1000000</f>
        <v>3250000</v>
      </c>
    </row>
    <row r="72" spans="1:5" ht="43.2" customHeight="1" thickBot="1" x14ac:dyDescent="0.35">
      <c r="A72" s="22"/>
      <c r="B72" s="41"/>
      <c r="C72" s="72" t="s">
        <v>58</v>
      </c>
      <c r="D72" s="73"/>
      <c r="E72" s="28">
        <f>E73</f>
        <v>342800</v>
      </c>
    </row>
    <row r="73" spans="1:5" ht="21.6" customHeight="1" thickBot="1" x14ac:dyDescent="0.35">
      <c r="A73" s="22" t="s">
        <v>56</v>
      </c>
      <c r="B73" s="41"/>
      <c r="C73" s="63" t="s">
        <v>57</v>
      </c>
      <c r="D73" s="64"/>
      <c r="E73" s="42">
        <v>342800</v>
      </c>
    </row>
    <row r="74" spans="1:5" ht="57" customHeight="1" thickBot="1" x14ac:dyDescent="0.35">
      <c r="A74" s="39" t="s">
        <v>59</v>
      </c>
      <c r="B74" s="40">
        <v>9800</v>
      </c>
      <c r="C74" s="70" t="s">
        <v>60</v>
      </c>
      <c r="D74" s="71"/>
      <c r="E74" s="28">
        <f>E81+E75+E77+E79</f>
        <v>1275000</v>
      </c>
    </row>
    <row r="75" spans="1:5" ht="80.400000000000006" customHeight="1" thickBot="1" x14ac:dyDescent="0.35">
      <c r="A75" s="39"/>
      <c r="B75" s="40"/>
      <c r="C75" s="72" t="s">
        <v>61</v>
      </c>
      <c r="D75" s="73"/>
      <c r="E75" s="47">
        <f>E76</f>
        <v>200000</v>
      </c>
    </row>
    <row r="76" spans="1:5" ht="28.95" customHeight="1" thickBot="1" x14ac:dyDescent="0.35">
      <c r="A76" s="22" t="s">
        <v>62</v>
      </c>
      <c r="B76" s="41"/>
      <c r="C76" s="63" t="s">
        <v>12</v>
      </c>
      <c r="D76" s="64"/>
      <c r="E76" s="48">
        <v>200000</v>
      </c>
    </row>
    <row r="77" spans="1:5" ht="64.2" customHeight="1" thickBot="1" x14ac:dyDescent="0.35">
      <c r="A77" s="39"/>
      <c r="B77" s="40"/>
      <c r="C77" s="68" t="s">
        <v>63</v>
      </c>
      <c r="D77" s="69"/>
      <c r="E77" s="47">
        <f>E78</f>
        <v>400000</v>
      </c>
    </row>
    <row r="78" spans="1:5" ht="28.95" customHeight="1" thickBot="1" x14ac:dyDescent="0.35">
      <c r="A78" s="22" t="s">
        <v>62</v>
      </c>
      <c r="B78" s="41"/>
      <c r="C78" s="63" t="s">
        <v>12</v>
      </c>
      <c r="D78" s="64"/>
      <c r="E78" s="48">
        <v>400000</v>
      </c>
    </row>
    <row r="79" spans="1:5" ht="63.6" customHeight="1" thickBot="1" x14ac:dyDescent="0.35">
      <c r="A79" s="39"/>
      <c r="B79" s="40"/>
      <c r="C79" s="68" t="s">
        <v>64</v>
      </c>
      <c r="D79" s="69"/>
      <c r="E79" s="47">
        <f>E80</f>
        <v>500000</v>
      </c>
    </row>
    <row r="80" spans="1:5" ht="28.95" customHeight="1" thickBot="1" x14ac:dyDescent="0.35">
      <c r="A80" s="22" t="s">
        <v>62</v>
      </c>
      <c r="B80" s="41"/>
      <c r="C80" s="63" t="s">
        <v>12</v>
      </c>
      <c r="D80" s="64"/>
      <c r="E80" s="48">
        <v>500000</v>
      </c>
    </row>
    <row r="81" spans="1:6" ht="77.400000000000006" customHeight="1" thickBot="1" x14ac:dyDescent="0.35">
      <c r="A81" s="39"/>
      <c r="B81" s="40"/>
      <c r="C81" s="68" t="s">
        <v>65</v>
      </c>
      <c r="D81" s="69"/>
      <c r="E81" s="47">
        <f>E82</f>
        <v>175000</v>
      </c>
    </row>
    <row r="82" spans="1:6" ht="28.95" customHeight="1" thickBot="1" x14ac:dyDescent="0.35">
      <c r="A82" s="22" t="s">
        <v>62</v>
      </c>
      <c r="B82" s="41"/>
      <c r="C82" s="63" t="s">
        <v>12</v>
      </c>
      <c r="D82" s="64"/>
      <c r="E82" s="48">
        <v>175000</v>
      </c>
    </row>
    <row r="83" spans="1:6" s="13" customFormat="1" ht="37.5" customHeight="1" thickBot="1" x14ac:dyDescent="0.35">
      <c r="A83" s="57" t="s">
        <v>66</v>
      </c>
      <c r="B83" s="65"/>
      <c r="C83" s="65"/>
      <c r="D83" s="65"/>
      <c r="E83" s="58"/>
    </row>
    <row r="84" spans="1:6" s="13" customFormat="1" ht="37.5" customHeight="1" thickBot="1" x14ac:dyDescent="0.35">
      <c r="A84" s="39" t="s">
        <v>49</v>
      </c>
      <c r="B84" s="40">
        <v>9770</v>
      </c>
      <c r="C84" s="66" t="s">
        <v>50</v>
      </c>
      <c r="D84" s="67"/>
      <c r="E84" s="49">
        <f>E85</f>
        <v>278800</v>
      </c>
    </row>
    <row r="85" spans="1:6" s="13" customFormat="1" ht="64.2" customHeight="1" thickBot="1" x14ac:dyDescent="0.35">
      <c r="A85" s="39"/>
      <c r="B85" s="40"/>
      <c r="C85" s="68" t="s">
        <v>53</v>
      </c>
      <c r="D85" s="69"/>
      <c r="E85" s="28">
        <f>E86</f>
        <v>278800</v>
      </c>
    </row>
    <row r="86" spans="1:6" ht="28.95" customHeight="1" thickBot="1" x14ac:dyDescent="0.35">
      <c r="A86" s="22" t="s">
        <v>16</v>
      </c>
      <c r="B86" s="41"/>
      <c r="C86" s="63" t="s">
        <v>52</v>
      </c>
      <c r="D86" s="64"/>
      <c r="E86" s="42">
        <v>278800</v>
      </c>
    </row>
    <row r="87" spans="1:6" ht="66" customHeight="1" thickBot="1" x14ac:dyDescent="0.35">
      <c r="A87" s="39" t="s">
        <v>59</v>
      </c>
      <c r="B87" s="40">
        <v>9800</v>
      </c>
      <c r="C87" s="70" t="s">
        <v>60</v>
      </c>
      <c r="D87" s="71"/>
      <c r="E87" s="28">
        <f>E88+E92+E90</f>
        <v>2404879</v>
      </c>
    </row>
    <row r="88" spans="1:6" ht="85.95" customHeight="1" thickBot="1" x14ac:dyDescent="0.35">
      <c r="A88" s="39"/>
      <c r="B88" s="40"/>
      <c r="C88" s="72" t="s">
        <v>67</v>
      </c>
      <c r="D88" s="73"/>
      <c r="E88" s="47">
        <f>E89</f>
        <v>1788879</v>
      </c>
    </row>
    <row r="89" spans="1:6" ht="30" customHeight="1" thickBot="1" x14ac:dyDescent="0.35">
      <c r="A89" s="22" t="s">
        <v>62</v>
      </c>
      <c r="B89" s="41"/>
      <c r="C89" s="63" t="s">
        <v>12</v>
      </c>
      <c r="D89" s="64"/>
      <c r="E89" s="48">
        <f>100000+400000+1288879</f>
        <v>1788879</v>
      </c>
    </row>
    <row r="90" spans="1:6" ht="63" customHeight="1" thickBot="1" x14ac:dyDescent="0.35">
      <c r="A90" s="39"/>
      <c r="B90" s="40"/>
      <c r="C90" s="68" t="s">
        <v>65</v>
      </c>
      <c r="D90" s="69"/>
      <c r="E90" s="47">
        <f>E91</f>
        <v>100000</v>
      </c>
    </row>
    <row r="91" spans="1:6" ht="30" customHeight="1" thickBot="1" x14ac:dyDescent="0.35">
      <c r="A91" s="22" t="s">
        <v>62</v>
      </c>
      <c r="B91" s="41"/>
      <c r="C91" s="63" t="s">
        <v>12</v>
      </c>
      <c r="D91" s="64"/>
      <c r="E91" s="48">
        <v>100000</v>
      </c>
    </row>
    <row r="92" spans="1:6" ht="48.6" customHeight="1" thickBot="1" x14ac:dyDescent="0.35">
      <c r="A92" s="39"/>
      <c r="B92" s="40"/>
      <c r="C92" s="68" t="s">
        <v>68</v>
      </c>
      <c r="D92" s="69"/>
      <c r="E92" s="47">
        <f>E93</f>
        <v>516000</v>
      </c>
    </row>
    <row r="93" spans="1:6" ht="30" customHeight="1" thickBot="1" x14ac:dyDescent="0.35">
      <c r="A93" s="22" t="s">
        <v>62</v>
      </c>
      <c r="B93" s="41"/>
      <c r="C93" s="63" t="s">
        <v>12</v>
      </c>
      <c r="D93" s="64"/>
      <c r="E93" s="48">
        <v>516000</v>
      </c>
    </row>
    <row r="94" spans="1:6" ht="13.95" customHeight="1" thickBot="1" x14ac:dyDescent="0.35">
      <c r="A94" s="16"/>
      <c r="B94" s="41"/>
      <c r="C94" s="50"/>
      <c r="D94" s="51"/>
      <c r="E94" s="42"/>
    </row>
    <row r="95" spans="1:6" s="13" customFormat="1" ht="26.4" customHeight="1" thickBot="1" x14ac:dyDescent="0.35">
      <c r="A95" s="52" t="s">
        <v>33</v>
      </c>
      <c r="B95" s="53" t="s">
        <v>33</v>
      </c>
      <c r="C95" s="57" t="s">
        <v>34</v>
      </c>
      <c r="D95" s="58"/>
      <c r="E95" s="28">
        <f>E96+E97</f>
        <v>8075879</v>
      </c>
      <c r="F95" s="34"/>
    </row>
    <row r="96" spans="1:6" ht="25.95" customHeight="1" thickBot="1" x14ac:dyDescent="0.35">
      <c r="A96" s="36" t="s">
        <v>33</v>
      </c>
      <c r="B96" s="37" t="s">
        <v>33</v>
      </c>
      <c r="C96" s="59" t="s">
        <v>35</v>
      </c>
      <c r="D96" s="60"/>
      <c r="E96" s="42">
        <f>E58+E63+E74</f>
        <v>5392200</v>
      </c>
      <c r="F96" s="34"/>
    </row>
    <row r="97" spans="1:6" ht="25.2" customHeight="1" thickBot="1" x14ac:dyDescent="0.35">
      <c r="A97" s="36" t="s">
        <v>33</v>
      </c>
      <c r="B97" s="37" t="s">
        <v>33</v>
      </c>
      <c r="C97" s="59" t="s">
        <v>36</v>
      </c>
      <c r="D97" s="60"/>
      <c r="E97" s="42">
        <f>E87+E84</f>
        <v>2683679</v>
      </c>
      <c r="F97" s="34"/>
    </row>
    <row r="98" spans="1:6" ht="18" x14ac:dyDescent="0.3">
      <c r="A98" s="54"/>
      <c r="B98" s="54"/>
    </row>
    <row r="99" spans="1:6" ht="80.25" customHeight="1" x14ac:dyDescent="0.3"/>
    <row r="101" spans="1:6" ht="18" x14ac:dyDescent="0.35">
      <c r="A101" s="55" t="s">
        <v>69</v>
      </c>
      <c r="B101" s="56"/>
      <c r="C101" s="56"/>
      <c r="D101" s="61" t="s">
        <v>70</v>
      </c>
      <c r="E101" s="61"/>
    </row>
    <row r="105" spans="1:6" ht="54" customHeight="1" x14ac:dyDescent="0.3">
      <c r="A105" s="62"/>
      <c r="B105" s="62"/>
      <c r="C105" s="62"/>
      <c r="D105" s="62"/>
      <c r="E105" s="62"/>
    </row>
  </sheetData>
  <mergeCells count="89">
    <mergeCell ref="B20:D20"/>
    <mergeCell ref="A6:E6"/>
    <mergeCell ref="A7:E7"/>
    <mergeCell ref="A8:E8"/>
    <mergeCell ref="A10:E10"/>
    <mergeCell ref="B13:D13"/>
    <mergeCell ref="B14:D14"/>
    <mergeCell ref="A15:E15"/>
    <mergeCell ref="B16:D16"/>
    <mergeCell ref="B17:D17"/>
    <mergeCell ref="B18:D18"/>
    <mergeCell ref="B19:D19"/>
    <mergeCell ref="B32:D32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44:D44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A43:E43"/>
    <mergeCell ref="A57:E57"/>
    <mergeCell ref="B45:D45"/>
    <mergeCell ref="B46:D46"/>
    <mergeCell ref="B47:D47"/>
    <mergeCell ref="B48:D48"/>
    <mergeCell ref="B49:D49"/>
    <mergeCell ref="B50:D50"/>
    <mergeCell ref="B51:D51"/>
    <mergeCell ref="B52:D52"/>
    <mergeCell ref="A53:E53"/>
    <mergeCell ref="C55:D55"/>
    <mergeCell ref="C56:D56"/>
    <mergeCell ref="C69:D69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81:D81"/>
    <mergeCell ref="C70:D70"/>
    <mergeCell ref="C71:D71"/>
    <mergeCell ref="C72:D72"/>
    <mergeCell ref="C73:D73"/>
    <mergeCell ref="C74:D74"/>
    <mergeCell ref="C75:D75"/>
    <mergeCell ref="C76:D76"/>
    <mergeCell ref="C77:D77"/>
    <mergeCell ref="C78:D78"/>
    <mergeCell ref="C79:D79"/>
    <mergeCell ref="C80:D80"/>
    <mergeCell ref="C93:D93"/>
    <mergeCell ref="C82:D82"/>
    <mergeCell ref="A83:E83"/>
    <mergeCell ref="C84:D84"/>
    <mergeCell ref="C85:D85"/>
    <mergeCell ref="C86:D86"/>
    <mergeCell ref="C87:D87"/>
    <mergeCell ref="C88:D88"/>
    <mergeCell ref="C89:D89"/>
    <mergeCell ref="C90:D90"/>
    <mergeCell ref="C91:D91"/>
    <mergeCell ref="C92:D92"/>
    <mergeCell ref="C95:D95"/>
    <mergeCell ref="C96:D96"/>
    <mergeCell ref="C97:D97"/>
    <mergeCell ref="D101:E101"/>
    <mergeCell ref="A105:E105"/>
  </mergeCells>
  <pageMargins left="1.1811023622047245" right="0.39370078740157483" top="0.74803149606299213" bottom="0.74803149606299213" header="0" footer="0"/>
  <pageSetup paperSize="9" scale="65" orientation="portrait" horizontalDpi="1200" verticalDpi="1200" r:id="rId1"/>
  <headerFooter differentFirst="1">
    <oddHeader>&amp;C
&amp;P&amp;R
Продовження додатка 4</oddHeader>
  </headerFooter>
  <rowBreaks count="1" manualBreakCount="1">
    <brk id="65" max="4" man="1"/>
  </rowBreaks>
  <colBreaks count="1" manualBreakCount="1">
    <brk id="5" max="10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06.12 №25-52</vt:lpstr>
      <vt:lpstr>'сесія 06.12 №25-52'!Заголовки_для_друку</vt:lpstr>
      <vt:lpstr>'сесія 06.12 №25-52'!Область_друку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2024-12-12T13:12:07Z</cp:lastPrinted>
  <dcterms:created xsi:type="dcterms:W3CDTF">2024-12-08T14:40:14Z</dcterms:created>
  <dcterms:modified xsi:type="dcterms:W3CDTF">2024-12-12T13:50:14Z</dcterms:modified>
</cp:coreProperties>
</file>