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ВИКОНКОМ\БЮДЖЕТ\01 Рішення від 28.08.24 №169\"/>
    </mc:Choice>
  </mc:AlternateContent>
  <xr:revisionPtr revIDLastSave="0" documentId="13_ncr:1_{20D21D0B-5215-4109-AF92-5F92148CDCAA}" xr6:coauthVersionLast="38" xr6:coauthVersionMax="38" xr10:uidLastSave="{00000000-0000-0000-0000-000000000000}"/>
  <bookViews>
    <workbookView xWindow="0" yWindow="0" windowWidth="23040" windowHeight="8796" xr2:uid="{E63DE9EF-C4EF-4DDA-B294-655BE6BBEECC}"/>
  </bookViews>
  <sheets>
    <sheet name="виконком 28.08 №169" sheetId="1" r:id="rId1"/>
  </sheets>
  <definedNames>
    <definedName name="_xlnm.Print_Titles" localSheetId="0">'виконком 28.08 №169'!$10:$10</definedName>
    <definedName name="_xlnm.Print_Area" localSheetId="0">'виконком 28.08 №169'!$A$1:$J$31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H27" i="1"/>
  <c r="G27" i="1"/>
  <c r="I26" i="1"/>
  <c r="G26" i="1"/>
  <c r="I24" i="1"/>
  <c r="I23" i="1" s="1"/>
  <c r="I19" i="1" s="1"/>
  <c r="I18" i="1" s="1"/>
  <c r="H23" i="1"/>
  <c r="G23" i="1"/>
  <c r="H20" i="1"/>
  <c r="H19" i="1"/>
  <c r="H18" i="1" s="1"/>
  <c r="G19" i="1"/>
  <c r="G18" i="1"/>
  <c r="F18" i="1"/>
  <c r="I14" i="1"/>
  <c r="G14" i="1"/>
  <c r="G12" i="1" s="1"/>
  <c r="G11" i="1" s="1"/>
  <c r="G29" i="1" s="1"/>
  <c r="I12" i="1"/>
  <c r="H12" i="1"/>
  <c r="H11" i="1" s="1"/>
  <c r="I11" i="1"/>
  <c r="I29" i="1" s="1"/>
  <c r="H29" i="1" l="1"/>
</calcChain>
</file>

<file path=xl/sharedStrings.xml><?xml version="1.0" encoding="utf-8"?>
<sst xmlns="http://schemas.openxmlformats.org/spreadsheetml/2006/main" count="91" uniqueCount="79">
  <si>
    <t>до рішення виконавчого комітету</t>
  </si>
  <si>
    <t>від 28.08.2024 № 169</t>
  </si>
  <si>
    <t>ОБСЯГИ</t>
  </si>
  <si>
    <t>капітальних вкладень сільського бюджету у розрізі інвестиційних проектів</t>
  </si>
  <si>
    <t>у 2024 році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</si>
  <si>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</si>
  <si>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</si>
  <si>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</si>
  <si>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</si>
  <si>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</si>
  <si>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</si>
  <si>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</si>
  <si>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</si>
  <si>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</si>
  <si>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</si>
  <si>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2024 році, гривень</t>
  </si>
  <si>
    <t>Очікуваний рівень готовності проекту на кінець 2024 року, %</t>
  </si>
  <si>
    <t>0100000</t>
  </si>
  <si>
    <t>Піщанська сільська рада</t>
  </si>
  <si>
    <t>2023-2024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</si>
  <si>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</si>
  <si>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</si>
  <si>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</si>
  <si>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</si>
  <si>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</si>
  <si>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</si>
  <si>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</si>
  <si>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</si>
  <si>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</si>
  <si>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</si>
  <si>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Оновлення та поліпшення матеріально-технічної бази в КНП "Центр первинної медико-санітарної допомоги Піщанської сільської ради" для покращення надання якості послуг</t>
  </si>
  <si>
    <t>0117330</t>
  </si>
  <si>
    <t>7330</t>
  </si>
  <si>
    <t>0443</t>
  </si>
  <si>
    <t>Будівництво інших об'єктів комунальної власності</t>
  </si>
  <si>
    <t>На виготовлення проектно-кошторисної документації по об'єкту "Нове будівництво місцевої автоматизованої системи оповіщення (МАСЦО) в населених пунктах Піщанської сільської територіальної громади Новомосковського району Дніпропетровської області"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</si>
  <si>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</si>
  <si>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</si>
  <si>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</si>
  <si>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</si>
  <si>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Придбання засобів оповіщення населення щодо повітряної тривоги в населених пунктах с.Знаменівка, с. Піщанка,                                                  с. Соколове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</si>
  <si>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</si>
  <si>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</si>
  <si>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</si>
  <si>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</si>
  <si>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</t>
  </si>
  <si>
    <t>0600000</t>
  </si>
  <si>
    <t>Відділу освіти, молоді та спорту  Піщанської сільської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</si>
  <si>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</si>
  <si>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</si>
  <si>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</si>
  <si>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</si>
  <si>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</si>
  <si>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Придбання швидко споруджуваної захисної споруди для цивільного захисту модульного типу на  49 осіб для гімназії Знаменівського ліцею Піщанської сільської ради Новомосковського району Дніпропетровської області</t>
  </si>
  <si>
    <t>0611291</t>
  </si>
  <si>
    <t>1291</t>
  </si>
  <si>
    <t>0990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</si>
  <si>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</si>
  <si>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Оновлення та поліпшення матеріально-технічної бази в закладах загальної середньої освіти (придбання мультимедійного обладнання) для покращення надання якості послуг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</si>
  <si>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</si>
  <si>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</si>
  <si>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</si>
  <si>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0617321</t>
  </si>
  <si>
    <t>7321</t>
  </si>
  <si>
    <t>Будівництво освітніх установ та закладів</t>
  </si>
  <si>
    <t xml:space="preserve">Реконструкція комерційного вузла обліку природного газу в гімназії  Знаменівського ліцею Піщанської сільської ради Новомосковського району Дніпропетровської області </t>
  </si>
  <si>
    <t xml:space="preserve">Реконструкція комерційного вузла обліку природного газу КЗ "Піщансьий ЗДО "Сонечко", розташованого за адресою: вул. Центральна, буд. 10, с. Піщанка, Новомосковського району, Дніпропетровської області </t>
  </si>
  <si>
    <t>1000000</t>
  </si>
  <si>
    <t>Відділ культури, релігії та туризму Піщанської сільської ради</t>
  </si>
  <si>
    <t>1010000</t>
  </si>
  <si>
    <t>1014030</t>
  </si>
  <si>
    <t>4030</t>
  </si>
  <si>
    <t>0824</t>
  </si>
  <si>
    <t>Забезпечення діяльності бібліотек</t>
  </si>
  <si>
    <t>Оновлення та поліпшення матеріально-технічної бази в закладах культури для покращення діяльності бібліотек - поповнення книжкового фонду</t>
  </si>
  <si>
    <t>Усього</t>
  </si>
  <si>
    <t>Секретар сільської ради</t>
  </si>
  <si>
    <t>Тетяна ФОМЕНКО</t>
  </si>
  <si>
    <t>Додаток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</si>
</sst>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0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5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/>
    <xf numFmtId="3" fontId="4" fillId="0" borderId="0" xfId="0" applyNumberFormat="1" applyFont="1" applyFill="1"/>
    <xf numFmtId="164" fontId="5" fillId="0" borderId="0" xfId="0" applyNumberFormat="1" applyFont="1" applyFill="1"/>
    <xf numFmtId="0" fontId="6" fillId="0" borderId="0" xfId="0" applyFont="1" applyFill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10" fillId="0" borderId="0" xfId="0" applyFont="1" applyFill="1"/>
    <xf numFmtId="3" fontId="9" fillId="0" borderId="0" xfId="0" applyNumberFormat="1" applyFont="1" applyFill="1"/>
    <xf numFmtId="164" fontId="9" fillId="0" borderId="0" xfId="0" applyNumberFormat="1" applyFont="1" applyFill="1"/>
    <xf numFmtId="0" fontId="8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3" xfId="0" quotePrefix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2" fontId="13" fillId="0" borderId="4" xfId="0" quotePrefix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49" fontId="12" fillId="2" borderId="2" xfId="1" applyNumberFormat="1" applyFont="1" applyFill="1" applyBorder="1" applyAlignment="1" applyProtection="1">
      <alignment horizontal="center" vertical="center" wrapText="1"/>
    </xf>
    <xf numFmtId="0" fontId="12" fillId="2" borderId="2" xfId="1" applyFont="1" applyFill="1" applyBorder="1" applyAlignment="1" applyProtection="1">
      <alignment horizontal="center" vertical="center" wrapText="1"/>
    </xf>
    <xf numFmtId="49" fontId="13" fillId="2" borderId="2" xfId="1" applyNumberFormat="1" applyFont="1" applyFill="1" applyBorder="1" applyAlignment="1" applyProtection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 wrapText="1"/>
    </xf>
    <xf numFmtId="4" fontId="16" fillId="2" borderId="2" xfId="0" quotePrefix="1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Fill="1"/>
    <xf numFmtId="164" fontId="17" fillId="0" borderId="0" xfId="0" applyNumberFormat="1" applyFont="1" applyFill="1"/>
    <xf numFmtId="0" fontId="17" fillId="0" borderId="0" xfId="0" applyFont="1" applyFill="1"/>
    <xf numFmtId="3" fontId="10" fillId="0" borderId="0" xfId="0" applyNumberFormat="1" applyFont="1" applyFill="1"/>
    <xf numFmtId="0" fontId="12" fillId="2" borderId="0" xfId="1" applyFont="1" applyFill="1" applyAlignment="1" applyProtection="1">
      <alignment horizontal="center" vertical="center" wrapText="1"/>
      <protection locked="0"/>
    </xf>
    <xf numFmtId="4" fontId="12" fillId="2" borderId="0" xfId="1" applyNumberFormat="1" applyFont="1" applyFill="1" applyAlignment="1" applyProtection="1">
      <alignment vertical="center" wrapText="1"/>
      <protection locked="0"/>
    </xf>
    <xf numFmtId="4" fontId="3" fillId="2" borderId="0" xfId="1" applyNumberFormat="1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4" fontId="10" fillId="0" borderId="0" xfId="0" applyNumberFormat="1" applyFont="1" applyFill="1"/>
    <xf numFmtId="0" fontId="12" fillId="2" borderId="0" xfId="0" applyFont="1" applyFill="1" applyAlignment="1">
      <alignment horizontal="left" vertical="center" wrapText="1"/>
    </xf>
    <xf numFmtId="4" fontId="12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left"/>
    </xf>
    <xf numFmtId="0" fontId="7" fillId="0" borderId="0" xfId="0" applyFont="1" applyFill="1" applyAlignment="1">
      <alignment horizontal="center" vertical="center"/>
    </xf>
  </cellXfs>
  <cellStyles count="2">
    <cellStyle name="Звичайний" xfId="0" builtinId="0"/>
    <cellStyle name="Обычный_Дод 7 РП 30.01.12" xfId="1" xr:uid="{02806B9C-CA86-4A73-94E1-643ACC1CAB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630D6-75E1-42B7-936B-09D2EC3847D7}">
  <dimension ref="A1:M36"/>
  <sheetViews>
    <sheetView tabSelected="1" topLeftCell="A15" zoomScale="75" zoomScaleNormal="75" workbookViewId="0">
      <selection activeCell="A15" sqref="A15:D15"/>
    </sheetView>
  </sheetViews>
  <sheetFormatPr defaultColWidth="9.109375" defaultRowHeight="21" x14ac:dyDescent="0.4"/>
  <cols>
    <col min="1" max="1" width="18" style="2" customWidth="1"/>
    <col min="2" max="2" width="20.6640625" style="2" customWidth="1"/>
    <col min="3" max="3" width="19.33203125" style="2" customWidth="1"/>
    <col min="4" max="4" width="64.33203125" style="2" customWidth="1"/>
    <col min="5" max="5" width="74.33203125" style="2" customWidth="1"/>
    <col min="6" max="6" width="18.88671875" style="3" customWidth="1"/>
    <col min="7" max="7" width="16" style="3" customWidth="1"/>
    <col min="8" max="8" width="18.109375" style="3" customWidth="1"/>
    <col min="9" max="9" width="18" style="3" customWidth="1"/>
    <col min="10" max="10" width="20.109375" style="3" customWidth="1"/>
    <col min="11" max="11" width="14.6640625" style="4" customWidth="1"/>
    <col min="12" max="12" width="11.6640625" style="5" customWidth="1"/>
    <col min="13" max="16384" width="9.109375" style="2"/>
  </cols>
  <sheetData>
    <row r="1" spans="1:13" s="4" customFormat="1" x14ac:dyDescent="0.4">
      <c r="A1" s="1"/>
      <c r="B1" s="2"/>
      <c r="C1" s="2"/>
      <c r="D1" s="2"/>
      <c r="E1" s="2"/>
      <c r="F1" s="3"/>
      <c r="G1" s="3"/>
      <c r="H1" s="56" t="s">
        <v>78</v>
      </c>
      <c r="I1" s="56"/>
      <c r="J1" s="56"/>
      <c r="L1" s="5"/>
      <c r="M1" s="2"/>
    </row>
    <row r="2" spans="1:13" s="4" customFormat="1" x14ac:dyDescent="0.4">
      <c r="A2" s="1"/>
      <c r="B2" s="2"/>
      <c r="C2" s="2"/>
      <c r="D2" s="2"/>
      <c r="E2" s="2"/>
      <c r="F2" s="3"/>
      <c r="G2" s="3"/>
      <c r="H2" s="56" t="s">
        <v>0</v>
      </c>
      <c r="I2" s="56"/>
      <c r="J2" s="56"/>
      <c r="L2" s="5"/>
      <c r="M2" s="2"/>
    </row>
    <row r="3" spans="1:13" s="4" customFormat="1" x14ac:dyDescent="0.4">
      <c r="A3" s="1"/>
      <c r="B3" s="2"/>
      <c r="C3" s="2"/>
      <c r="D3" s="2"/>
      <c r="E3" s="2"/>
      <c r="F3" s="3"/>
      <c r="G3" s="3"/>
      <c r="H3" s="56" t="s">
        <v>1</v>
      </c>
      <c r="I3" s="56"/>
      <c r="J3" s="56"/>
      <c r="L3" s="5"/>
      <c r="M3" s="2"/>
    </row>
    <row r="4" spans="1:13" s="4" customFormat="1" x14ac:dyDescent="0.4">
      <c r="A4" s="1"/>
      <c r="B4" s="2"/>
      <c r="C4" s="2"/>
      <c r="D4" s="2"/>
      <c r="E4" s="2"/>
      <c r="F4" s="3"/>
      <c r="G4" s="3"/>
      <c r="H4" s="6"/>
      <c r="I4" s="6"/>
      <c r="J4" s="6"/>
      <c r="L4" s="5"/>
      <c r="M4" s="2"/>
    </row>
    <row r="5" spans="1:13" s="4" customFormat="1" ht="22.8" x14ac:dyDescent="0.4">
      <c r="A5" s="57" t="s">
        <v>2</v>
      </c>
      <c r="B5" s="57"/>
      <c r="C5" s="57"/>
      <c r="D5" s="57"/>
      <c r="E5" s="57"/>
      <c r="F5" s="57"/>
      <c r="G5" s="57"/>
      <c r="H5" s="57"/>
      <c r="I5" s="57"/>
      <c r="J5" s="57"/>
      <c r="L5" s="5"/>
      <c r="M5" s="2"/>
    </row>
    <row r="6" spans="1:13" s="4" customFormat="1" ht="22.8" x14ac:dyDescent="0.4">
      <c r="A6" s="57" t="s">
        <v>3</v>
      </c>
      <c r="B6" s="57"/>
      <c r="C6" s="57"/>
      <c r="D6" s="57"/>
      <c r="E6" s="57"/>
      <c r="F6" s="57"/>
      <c r="G6" s="57"/>
      <c r="H6" s="57"/>
      <c r="I6" s="57"/>
      <c r="J6" s="57"/>
      <c r="L6" s="5"/>
      <c r="M6" s="2"/>
    </row>
    <row r="7" spans="1:13" s="4" customFormat="1" ht="22.8" x14ac:dyDescent="0.4">
      <c r="A7" s="57" t="s">
        <v>4</v>
      </c>
      <c r="B7" s="57"/>
      <c r="C7" s="57"/>
      <c r="D7" s="57"/>
      <c r="E7" s="57"/>
      <c r="F7" s="57"/>
      <c r="G7" s="57"/>
      <c r="H7" s="57"/>
      <c r="I7" s="57"/>
      <c r="J7" s="57"/>
      <c r="L7" s="5"/>
      <c r="M7" s="2"/>
    </row>
    <row r="8" spans="1:13" s="10" customFormat="1" ht="18" x14ac:dyDescent="0.35">
      <c r="A8" s="7" t="s">
        <v>5</v>
      </c>
      <c r="B8" s="7" t="s">
        <v>5</v>
      </c>
      <c r="C8" s="8"/>
      <c r="D8" s="8"/>
      <c r="E8" s="8"/>
      <c r="F8" s="9"/>
      <c r="G8" s="9"/>
      <c r="H8" s="9"/>
      <c r="I8" s="9"/>
      <c r="J8" s="9"/>
      <c r="L8" s="11"/>
    </row>
    <row r="9" spans="1:13" s="10" customFormat="1" ht="18" x14ac:dyDescent="0.35">
      <c r="A9" s="12" t="s">
        <v>6</v>
      </c>
      <c r="B9" s="1" t="s">
        <v>6</v>
      </c>
      <c r="C9" s="8"/>
      <c r="D9" s="8"/>
      <c r="E9" s="8"/>
      <c r="F9" s="9"/>
      <c r="G9" s="9"/>
      <c r="H9" s="9"/>
      <c r="I9" s="9"/>
      <c r="J9" s="9"/>
      <c r="L9" s="11"/>
    </row>
    <row r="10" spans="1:13" s="10" customFormat="1" ht="144" customHeight="1" x14ac:dyDescent="0.35">
      <c r="A10" s="13" t="s">
        <v>7</v>
      </c>
      <c r="B10" s="13" t="s">
        <v>8</v>
      </c>
      <c r="C10" s="13" t="s">
        <v>9</v>
      </c>
      <c r="D10" s="13" t="s">
        <v>10</v>
      </c>
      <c r="E10" s="13" t="s">
        <v>11</v>
      </c>
      <c r="F10" s="14" t="s">
        <v>12</v>
      </c>
      <c r="G10" s="14" t="s">
        <v>13</v>
      </c>
      <c r="H10" s="14" t="s">
        <v>14</v>
      </c>
      <c r="I10" s="14" t="s">
        <v>15</v>
      </c>
      <c r="J10" s="14" t="s">
        <v>16</v>
      </c>
      <c r="L10" s="11"/>
    </row>
    <row r="11" spans="1:13" s="10" customFormat="1" ht="25.95" customHeight="1" x14ac:dyDescent="0.35">
      <c r="A11" s="15" t="s">
        <v>17</v>
      </c>
      <c r="B11" s="16"/>
      <c r="C11" s="16"/>
      <c r="D11" s="17" t="s">
        <v>18</v>
      </c>
      <c r="E11" s="18"/>
      <c r="F11" s="19" t="s">
        <v>19</v>
      </c>
      <c r="G11" s="20">
        <f>G12</f>
        <v>1019538</v>
      </c>
      <c r="H11" s="20">
        <f>H12</f>
        <v>0</v>
      </c>
      <c r="I11" s="20">
        <f>I12</f>
        <v>1019538</v>
      </c>
      <c r="J11" s="21">
        <v>100</v>
      </c>
      <c r="L11" s="11"/>
    </row>
    <row r="12" spans="1:13" s="10" customFormat="1" ht="27" customHeight="1" x14ac:dyDescent="0.35">
      <c r="A12" s="16" t="s">
        <v>20</v>
      </c>
      <c r="B12" s="16"/>
      <c r="C12" s="22"/>
      <c r="D12" s="16" t="s">
        <v>18</v>
      </c>
      <c r="E12" s="18"/>
      <c r="F12" s="19" t="s">
        <v>19</v>
      </c>
      <c r="G12" s="20">
        <f>G13+G14+G15+G17+G16</f>
        <v>1019538</v>
      </c>
      <c r="H12" s="20">
        <f t="shared" ref="H12:I12" si="0">H13+H14+H15+H17+H16</f>
        <v>0</v>
      </c>
      <c r="I12" s="20">
        <f t="shared" si="0"/>
        <v>1019538</v>
      </c>
      <c r="J12" s="21">
        <v>100</v>
      </c>
      <c r="L12" s="11"/>
    </row>
    <row r="13" spans="1:13" s="10" customFormat="1" ht="84.6" customHeight="1" x14ac:dyDescent="0.35">
      <c r="A13" s="23" t="s">
        <v>21</v>
      </c>
      <c r="B13" s="23" t="s">
        <v>22</v>
      </c>
      <c r="C13" s="24" t="s">
        <v>23</v>
      </c>
      <c r="D13" s="25" t="s">
        <v>24</v>
      </c>
      <c r="E13" s="26" t="s">
        <v>25</v>
      </c>
      <c r="F13" s="27">
        <v>2024</v>
      </c>
      <c r="G13" s="28">
        <v>150000</v>
      </c>
      <c r="H13" s="28">
        <v>0</v>
      </c>
      <c r="I13" s="28">
        <v>150000</v>
      </c>
      <c r="J13" s="29">
        <v>100</v>
      </c>
      <c r="L13" s="11"/>
    </row>
    <row r="14" spans="1:13" s="10" customFormat="1" ht="66.599999999999994" customHeight="1" x14ac:dyDescent="0.35">
      <c r="A14" s="23" t="s">
        <v>26</v>
      </c>
      <c r="B14" s="23" t="s">
        <v>27</v>
      </c>
      <c r="C14" s="23" t="s">
        <v>28</v>
      </c>
      <c r="D14" s="30" t="s">
        <v>29</v>
      </c>
      <c r="E14" s="26" t="s">
        <v>30</v>
      </c>
      <c r="F14" s="27">
        <v>2024</v>
      </c>
      <c r="G14" s="28">
        <f>36978+22560+350000</f>
        <v>409538</v>
      </c>
      <c r="H14" s="28">
        <v>0</v>
      </c>
      <c r="I14" s="28">
        <f>36978+22560+350000</f>
        <v>409538</v>
      </c>
      <c r="J14" s="29">
        <v>100</v>
      </c>
      <c r="L14" s="11"/>
    </row>
    <row r="15" spans="1:13" s="10" customFormat="1" ht="98.4" customHeight="1" x14ac:dyDescent="0.35">
      <c r="A15" s="23" t="s">
        <v>31</v>
      </c>
      <c r="B15" s="23" t="s">
        <v>32</v>
      </c>
      <c r="C15" s="23" t="s">
        <v>33</v>
      </c>
      <c r="D15" s="30" t="s">
        <v>34</v>
      </c>
      <c r="E15" s="26" t="s">
        <v>35</v>
      </c>
      <c r="F15" s="27">
        <v>2024</v>
      </c>
      <c r="G15" s="28">
        <v>100000</v>
      </c>
      <c r="H15" s="28">
        <v>0</v>
      </c>
      <c r="I15" s="28">
        <v>100000</v>
      </c>
      <c r="J15" s="29">
        <v>100</v>
      </c>
      <c r="L15" s="11"/>
    </row>
    <row r="16" spans="1:13" s="10" customFormat="1" ht="63" customHeight="1" x14ac:dyDescent="0.35">
      <c r="A16" s="23" t="s">
        <v>36</v>
      </c>
      <c r="B16" s="23" t="s">
        <v>37</v>
      </c>
      <c r="C16" s="23" t="s">
        <v>38</v>
      </c>
      <c r="D16" s="30" t="s">
        <v>39</v>
      </c>
      <c r="E16" s="26" t="s">
        <v>40</v>
      </c>
      <c r="F16" s="27">
        <v>2024</v>
      </c>
      <c r="G16" s="28">
        <v>100000</v>
      </c>
      <c r="H16" s="28">
        <v>0</v>
      </c>
      <c r="I16" s="28">
        <v>100000</v>
      </c>
      <c r="J16" s="29">
        <v>100</v>
      </c>
      <c r="L16" s="11"/>
    </row>
    <row r="17" spans="1:13" s="10" customFormat="1" ht="40.950000000000003" customHeight="1" x14ac:dyDescent="0.35">
      <c r="A17" s="24" t="s">
        <v>41</v>
      </c>
      <c r="B17" s="24" t="s">
        <v>42</v>
      </c>
      <c r="C17" s="24" t="s">
        <v>43</v>
      </c>
      <c r="D17" s="31" t="s">
        <v>44</v>
      </c>
      <c r="E17" s="26" t="s">
        <v>45</v>
      </c>
      <c r="F17" s="27">
        <v>2024</v>
      </c>
      <c r="G17" s="28">
        <v>260000</v>
      </c>
      <c r="H17" s="28">
        <v>0</v>
      </c>
      <c r="I17" s="28">
        <v>260000</v>
      </c>
      <c r="J17" s="29">
        <v>100</v>
      </c>
      <c r="L17" s="11"/>
    </row>
    <row r="18" spans="1:13" s="10" customFormat="1" ht="43.95" customHeight="1" x14ac:dyDescent="0.35">
      <c r="A18" s="32" t="s">
        <v>46</v>
      </c>
      <c r="B18" s="33"/>
      <c r="C18" s="33"/>
      <c r="D18" s="34" t="s">
        <v>47</v>
      </c>
      <c r="E18" s="26"/>
      <c r="F18" s="19" t="str">
        <f>F19</f>
        <v>2023-2024</v>
      </c>
      <c r="G18" s="35">
        <f>G19</f>
        <v>4226930.49</v>
      </c>
      <c r="H18" s="35">
        <f>H19</f>
        <v>12898.49</v>
      </c>
      <c r="I18" s="20">
        <f>I19</f>
        <v>4214032</v>
      </c>
      <c r="J18" s="21">
        <v>100</v>
      </c>
      <c r="L18" s="11"/>
    </row>
    <row r="19" spans="1:13" s="10" customFormat="1" ht="39" customHeight="1" x14ac:dyDescent="0.35">
      <c r="A19" s="32" t="s">
        <v>48</v>
      </c>
      <c r="B19" s="32"/>
      <c r="C19" s="32"/>
      <c r="D19" s="34" t="s">
        <v>47</v>
      </c>
      <c r="E19" s="26"/>
      <c r="F19" s="19" t="s">
        <v>19</v>
      </c>
      <c r="G19" s="35">
        <f>G23+G22+G20</f>
        <v>4226930.49</v>
      </c>
      <c r="H19" s="35">
        <f t="shared" ref="H19:I19" si="1">H23+H21+H22+H20</f>
        <v>12898.49</v>
      </c>
      <c r="I19" s="20">
        <f t="shared" si="1"/>
        <v>4214032</v>
      </c>
      <c r="J19" s="21">
        <v>100</v>
      </c>
      <c r="L19" s="11"/>
    </row>
    <row r="20" spans="1:13" s="10" customFormat="1" ht="90.6" customHeight="1" x14ac:dyDescent="0.35">
      <c r="A20" s="24" t="s">
        <v>49</v>
      </c>
      <c r="B20" s="24" t="s">
        <v>50</v>
      </c>
      <c r="C20" s="36" t="s">
        <v>51</v>
      </c>
      <c r="D20" s="37" t="s">
        <v>52</v>
      </c>
      <c r="E20" s="26" t="s">
        <v>53</v>
      </c>
      <c r="F20" s="38">
        <v>2024</v>
      </c>
      <c r="G20" s="28">
        <v>3300000</v>
      </c>
      <c r="H20" s="28">
        <f t="shared" ref="H20" si="2">SUM(H21:H22)</f>
        <v>0</v>
      </c>
      <c r="I20" s="28">
        <v>3300000</v>
      </c>
      <c r="J20" s="29">
        <v>100</v>
      </c>
      <c r="L20" s="11"/>
    </row>
    <row r="21" spans="1:13" s="10" customFormat="1" ht="132.6" customHeight="1" x14ac:dyDescent="0.35">
      <c r="A21" s="24" t="s">
        <v>54</v>
      </c>
      <c r="B21" s="24" t="s">
        <v>55</v>
      </c>
      <c r="C21" s="24" t="s">
        <v>56</v>
      </c>
      <c r="D21" s="39" t="s">
        <v>57</v>
      </c>
      <c r="E21" s="26" t="s">
        <v>58</v>
      </c>
      <c r="F21" s="27">
        <v>2024</v>
      </c>
      <c r="G21" s="28">
        <v>314032</v>
      </c>
      <c r="H21" s="28">
        <v>0</v>
      </c>
      <c r="I21" s="28">
        <v>31403</v>
      </c>
      <c r="J21" s="29">
        <v>100</v>
      </c>
      <c r="L21" s="11"/>
    </row>
    <row r="22" spans="1:13" s="10" customFormat="1" ht="125.4" customHeight="1" x14ac:dyDescent="0.35">
      <c r="A22" s="24" t="s">
        <v>59</v>
      </c>
      <c r="B22" s="24" t="s">
        <v>60</v>
      </c>
      <c r="C22" s="24" t="s">
        <v>56</v>
      </c>
      <c r="D22" s="39" t="s">
        <v>61</v>
      </c>
      <c r="E22" s="26" t="s">
        <v>58</v>
      </c>
      <c r="F22" s="27">
        <v>2024</v>
      </c>
      <c r="G22" s="28">
        <v>314032</v>
      </c>
      <c r="H22" s="28">
        <v>0</v>
      </c>
      <c r="I22" s="28">
        <v>282629</v>
      </c>
      <c r="J22" s="29">
        <v>100</v>
      </c>
      <c r="L22" s="11"/>
    </row>
    <row r="23" spans="1:13" s="8" customFormat="1" ht="25.95" customHeight="1" x14ac:dyDescent="0.35">
      <c r="A23" s="24" t="s">
        <v>62</v>
      </c>
      <c r="B23" s="24" t="s">
        <v>63</v>
      </c>
      <c r="C23" s="36" t="s">
        <v>33</v>
      </c>
      <c r="D23" s="37" t="s">
        <v>64</v>
      </c>
      <c r="E23" s="26"/>
      <c r="F23" s="27" t="s">
        <v>19</v>
      </c>
      <c r="G23" s="40">
        <f>G24+G25</f>
        <v>612898.49</v>
      </c>
      <c r="H23" s="40">
        <f t="shared" ref="H23:I23" si="3">H24+H25</f>
        <v>12898.49</v>
      </c>
      <c r="I23" s="28">
        <f t="shared" si="3"/>
        <v>600000</v>
      </c>
      <c r="J23" s="29">
        <v>100</v>
      </c>
      <c r="K23" s="10"/>
      <c r="L23" s="11"/>
    </row>
    <row r="24" spans="1:13" s="8" customFormat="1" ht="68.400000000000006" customHeight="1" x14ac:dyDescent="0.35">
      <c r="A24" s="24"/>
      <c r="B24" s="24"/>
      <c r="C24" s="36"/>
      <c r="D24" s="37"/>
      <c r="E24" s="26" t="s">
        <v>65</v>
      </c>
      <c r="F24" s="27">
        <v>2024</v>
      </c>
      <c r="G24" s="28">
        <v>400000</v>
      </c>
      <c r="H24" s="28">
        <v>0</v>
      </c>
      <c r="I24" s="28">
        <f>G24</f>
        <v>400000</v>
      </c>
      <c r="J24" s="29">
        <v>100</v>
      </c>
      <c r="K24" s="10"/>
      <c r="L24" s="11"/>
    </row>
    <row r="25" spans="1:13" s="8" customFormat="1" ht="82.2" customHeight="1" x14ac:dyDescent="0.35">
      <c r="A25" s="24"/>
      <c r="B25" s="24"/>
      <c r="C25" s="36"/>
      <c r="D25" s="37"/>
      <c r="E25" s="26" t="s">
        <v>66</v>
      </c>
      <c r="F25" s="27" t="s">
        <v>19</v>
      </c>
      <c r="G25" s="40">
        <v>212898.49</v>
      </c>
      <c r="H25" s="40">
        <v>12898.49</v>
      </c>
      <c r="I25" s="28">
        <v>200000</v>
      </c>
      <c r="J25" s="29">
        <v>100</v>
      </c>
      <c r="K25" s="10"/>
      <c r="L25" s="11"/>
    </row>
    <row r="26" spans="1:13" s="8" customFormat="1" ht="39.6" customHeight="1" x14ac:dyDescent="0.35">
      <c r="A26" s="32" t="s">
        <v>67</v>
      </c>
      <c r="B26" s="33"/>
      <c r="C26" s="33"/>
      <c r="D26" s="34" t="s">
        <v>68</v>
      </c>
      <c r="E26" s="26"/>
      <c r="F26" s="19">
        <v>2024</v>
      </c>
      <c r="G26" s="20">
        <f>G27</f>
        <v>70000</v>
      </c>
      <c r="H26" s="20">
        <v>0</v>
      </c>
      <c r="I26" s="20">
        <f>I27</f>
        <v>70000</v>
      </c>
      <c r="J26" s="21">
        <v>100</v>
      </c>
      <c r="K26" s="10"/>
      <c r="L26" s="11"/>
    </row>
    <row r="27" spans="1:13" s="8" customFormat="1" ht="42" customHeight="1" x14ac:dyDescent="0.35">
      <c r="A27" s="32" t="s">
        <v>69</v>
      </c>
      <c r="B27" s="32"/>
      <c r="C27" s="32"/>
      <c r="D27" s="34" t="s">
        <v>68</v>
      </c>
      <c r="E27" s="26"/>
      <c r="F27" s="19">
        <v>2024</v>
      </c>
      <c r="G27" s="20">
        <f>G28</f>
        <v>70000</v>
      </c>
      <c r="H27" s="20">
        <f t="shared" ref="H27" si="4">H28</f>
        <v>0</v>
      </c>
      <c r="I27" s="20">
        <f>I28</f>
        <v>70000</v>
      </c>
      <c r="J27" s="21">
        <v>100</v>
      </c>
      <c r="K27" s="10"/>
      <c r="L27" s="11"/>
    </row>
    <row r="28" spans="1:13" s="8" customFormat="1" ht="68.400000000000006" customHeight="1" x14ac:dyDescent="0.35">
      <c r="A28" s="24" t="s">
        <v>70</v>
      </c>
      <c r="B28" s="24" t="s">
        <v>71</v>
      </c>
      <c r="C28" s="36" t="s">
        <v>72</v>
      </c>
      <c r="D28" s="39" t="s">
        <v>73</v>
      </c>
      <c r="E28" s="26" t="s">
        <v>74</v>
      </c>
      <c r="F28" s="27">
        <v>2024</v>
      </c>
      <c r="G28" s="28">
        <v>70000</v>
      </c>
      <c r="H28" s="28">
        <v>0</v>
      </c>
      <c r="I28" s="28">
        <v>70000</v>
      </c>
      <c r="J28" s="28">
        <v>100</v>
      </c>
      <c r="K28" s="10"/>
      <c r="L28" s="11"/>
    </row>
    <row r="29" spans="1:13" s="45" customFormat="1" ht="22.2" customHeight="1" x14ac:dyDescent="0.35">
      <c r="A29" s="13"/>
      <c r="B29" s="13"/>
      <c r="C29" s="13"/>
      <c r="D29" s="41" t="s">
        <v>75</v>
      </c>
      <c r="E29" s="13"/>
      <c r="F29" s="14"/>
      <c r="G29" s="42">
        <f>G11+G18+G26</f>
        <v>5316468.49</v>
      </c>
      <c r="H29" s="42">
        <f>H11+H18+H26</f>
        <v>12898.49</v>
      </c>
      <c r="I29" s="43">
        <f>I11+I18+I26</f>
        <v>5303570</v>
      </c>
      <c r="J29" s="44">
        <v>100</v>
      </c>
      <c r="L29" s="46"/>
      <c r="M29" s="47"/>
    </row>
    <row r="30" spans="1:13" s="8" customFormat="1" ht="72" customHeight="1" x14ac:dyDescent="0.35">
      <c r="F30" s="9"/>
      <c r="G30" s="48"/>
      <c r="H30" s="48"/>
      <c r="I30" s="48"/>
      <c r="J30" s="9"/>
      <c r="K30" s="10"/>
      <c r="L30" s="11"/>
    </row>
    <row r="31" spans="1:13" s="52" customFormat="1" ht="18" x14ac:dyDescent="0.3">
      <c r="A31" s="54" t="s">
        <v>76</v>
      </c>
      <c r="B31" s="54"/>
      <c r="C31" s="54"/>
      <c r="D31" s="54"/>
      <c r="E31" s="49"/>
      <c r="F31" s="49"/>
      <c r="G31" s="50"/>
      <c r="H31" s="51"/>
      <c r="I31" s="55" t="s">
        <v>77</v>
      </c>
      <c r="J31" s="55"/>
    </row>
    <row r="32" spans="1:13" s="8" customFormat="1" ht="18" x14ac:dyDescent="0.35">
      <c r="F32" s="9"/>
      <c r="G32" s="9"/>
      <c r="H32" s="9"/>
      <c r="I32" s="9"/>
      <c r="J32" s="9"/>
      <c r="K32" s="10"/>
      <c r="L32" s="11"/>
    </row>
    <row r="33" spans="6:12" s="8" customFormat="1" ht="18" x14ac:dyDescent="0.35">
      <c r="F33" s="9"/>
      <c r="G33" s="48"/>
      <c r="H33" s="48"/>
      <c r="I33" s="48"/>
      <c r="J33" s="9"/>
      <c r="K33" s="10"/>
      <c r="L33" s="11"/>
    </row>
    <row r="34" spans="6:12" s="8" customFormat="1" ht="18" x14ac:dyDescent="0.35">
      <c r="F34" s="9"/>
      <c r="G34" s="9"/>
      <c r="H34" s="9"/>
      <c r="I34" s="53"/>
      <c r="J34" s="9"/>
      <c r="K34" s="10"/>
      <c r="L34" s="11"/>
    </row>
    <row r="35" spans="6:12" s="8" customFormat="1" ht="18" x14ac:dyDescent="0.35">
      <c r="F35" s="9"/>
      <c r="G35" s="9"/>
      <c r="H35" s="9"/>
      <c r="I35" s="9"/>
      <c r="J35" s="9"/>
      <c r="K35" s="10"/>
      <c r="L35" s="11"/>
    </row>
    <row r="36" spans="6:12" s="8" customFormat="1" ht="18" x14ac:dyDescent="0.35">
      <c r="F36" s="9"/>
      <c r="G36" s="9"/>
      <c r="H36" s="9"/>
      <c r="I36" s="9"/>
      <c r="J36" s="9"/>
      <c r="K36" s="10"/>
      <c r="L36" s="11"/>
    </row>
  </sheetData>
  <mergeCells count="8">
    <mergeCell ref="A31:D31"/>
    <mergeCell ref="I31:J31"/>
    <mergeCell ref="H1:J1"/>
    <mergeCell ref="H2:J2"/>
    <mergeCell ref="H3:J3"/>
    <mergeCell ref="A5:J5"/>
    <mergeCell ref="A6:J6"/>
    <mergeCell ref="A7:J7"/>
  </mergeCells>
  <pageMargins left="0.78740157480314965" right="0.78740157480314965" top="1.1811023622047245" bottom="0.39370078740157483" header="0" footer="0"/>
  <pageSetup paperSize="9" scale="50" fitToHeight="2" orientation="landscape" verticalDpi="0" r:id="rId1"/>
  <headerFooter differentFirst="1">
    <oddHeader>&amp;C
&amp;P&amp;R
Продовження додатку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виконком 28.08 №169</vt:lpstr>
      <vt:lpstr>'виконком 28.08 №169'!Заголовки_для_друку</vt:lpstr>
      <vt:lpstr>'виконком 28.08 №169'!Область_друку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2024-08-27T07:59:45Z</cp:lastPrinted>
  <dcterms:created xsi:type="dcterms:W3CDTF">2024-08-27T07:02:22Z</dcterms:created>
  <dcterms:modified xsi:type="dcterms:W3CDTF">2024-08-27T07:59:54Z</dcterms:modified>
</cp:coreProperties>
</file>