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5 Уточн. бюджет 17.04\"/>
    </mc:Choice>
  </mc:AlternateContent>
  <xr:revisionPtr revIDLastSave="0" documentId="13_ncr:1_{9D37DFAC-7E7F-4DEA-A874-C7A41AE33BB0}" xr6:coauthVersionLast="38" xr6:coauthVersionMax="38" xr10:uidLastSave="{00000000-0000-0000-0000-000000000000}"/>
  <bookViews>
    <workbookView xWindow="0" yWindow="0" windowWidth="23040" windowHeight="9072" xr2:uid="{369C1512-0F8A-422E-B8B2-608FED69CE62}"/>
  </bookViews>
  <sheets>
    <sheet name="сесія 28.03 №19-57" sheetId="1" r:id="rId1"/>
  </sheets>
  <definedNames>
    <definedName name="_xlnm.Print_Titles" localSheetId="0">'сесія 28.03 №19-57'!$10:$11</definedName>
    <definedName name="_xlnm.Print_Area" localSheetId="0">'сесія 28.03 №19-57'!$A$1:$J$31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G26" i="1"/>
  <c r="I25" i="1"/>
  <c r="G25" i="1"/>
  <c r="I22" i="1"/>
  <c r="I21" i="1" s="1"/>
  <c r="I20" i="1" s="1"/>
  <c r="H21" i="1"/>
  <c r="H20" i="1" s="1"/>
  <c r="G21" i="1"/>
  <c r="G20" i="1"/>
  <c r="I18" i="1"/>
  <c r="G18" i="1"/>
  <c r="G15" i="1"/>
  <c r="I15" i="1" s="1"/>
  <c r="I13" i="1" s="1"/>
  <c r="I12" i="1" s="1"/>
  <c r="I28" i="1" s="1"/>
  <c r="H13" i="1"/>
  <c r="H12" i="1" s="1"/>
  <c r="H28" i="1" s="1"/>
  <c r="G13" i="1" l="1"/>
  <c r="G12" i="1" s="1"/>
  <c r="G28" i="1" s="1"/>
</calcChain>
</file>

<file path=xl/sharedStrings.xml><?xml version="1.0" encoding="utf-8"?>
<sst xmlns="http://schemas.openxmlformats.org/spreadsheetml/2006/main" count="91" uniqueCount="79">
  <si>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</si>
  <si>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</si>
  <si>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</si>
  <si>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</si>
  <si>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</si>
  <si>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</si>
  <si>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</si>
  <si>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</si>
  <si>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</si>
  <si>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</si>
  <si>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</si>
  <si>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</si>
  <si>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</si>
  <si>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</si>
  <si>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</si>
  <si>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</si>
  <si>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</si>
  <si>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</si>
  <si>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</si>
  <si>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</si>
  <si>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</si>
  <si>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</si>
  <si>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</si>
  <si>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</si>
  <si>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</si>
  <si>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</si>
  <si>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</si>
  <si>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</si>
  <si>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</si>
  <si>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</si>
  <si>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</si>
  <si>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</si>
  <si>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</si>
  <si>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</si>
  <si>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</si>
  <si>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</si>
  <si>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</si>
  <si>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</si>
  <si>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</si>
  <si>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 xml:space="preserve">На проведення коригування проектно-кошторисної документації по об’єкту “Реконструкція водогону від м. Новомосковськ до с. Орлівщина Новомосковського району Дніпропетровської області” та проведення експертизи проектно-кошторисної документації з отриманням позитивного експертного висновку 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</si>
  <si>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</si>
  <si>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</si>
  <si>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</si>
  <si>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</si>
  <si>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</si>
  <si>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</si>
  <si>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</si>
  <si>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</si>
  <si>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</si>
  <si>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</si>
  <si>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</si>
  <si>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</si>
  <si>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</si>
  <si>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</si>
  <si>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</si>
  <si>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</si>
  <si>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</si>
  <si>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</si>
  <si>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</si>
  <si>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</si>
  <si>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</si>
  <si>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</si>
  <si>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</si>
  <si>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</si>
  <si>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</si>
  <si>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</si>
  <si>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</si>
  <si>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</si>
  <si>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</si>
  <si>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</si>
  <si>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</si>
  <si>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</si>
  <si>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</si>
  <si>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</si>
  <si>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</si>
  <si>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</si>
  <si>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Секретар ради</t>
  </si>
  <si>
    <t>Тетяна ФОМЕНКО</t>
  </si>
  <si>
    <t>від 17.04.2025 № 8-58/VIII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</si>
</sst>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6CF0174C-80E3-456B-AF41-16EB1DE5C1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D6AD0-C87E-494E-9821-E8C8A4BC3144}">
  <dimension ref="A1:M35"/>
  <sheetViews>
    <sheetView tabSelected="1" view="pageBreakPreview" topLeftCell="A3" zoomScale="60" zoomScaleNormal="75" workbookViewId="0">
      <selection activeCell="H3" sqref="H3:J3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6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53" t="s">
        <v>0</v>
      </c>
      <c r="I1" s="53"/>
      <c r="J1" s="53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53" t="s">
        <v>1</v>
      </c>
      <c r="I2" s="53"/>
      <c r="J2" s="53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53" t="s">
        <v>78</v>
      </c>
      <c r="I3" s="53"/>
      <c r="J3" s="53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54" t="s">
        <v>2</v>
      </c>
      <c r="B5" s="54"/>
      <c r="C5" s="54"/>
      <c r="D5" s="54"/>
      <c r="E5" s="54"/>
      <c r="F5" s="54"/>
      <c r="G5" s="54"/>
      <c r="H5" s="54"/>
      <c r="I5" s="54"/>
      <c r="J5" s="54"/>
      <c r="L5" s="4"/>
      <c r="M5" s="2"/>
    </row>
    <row r="6" spans="1:13" s="3" customFormat="1" ht="22.8" x14ac:dyDescent="0.4">
      <c r="A6" s="54" t="s">
        <v>3</v>
      </c>
      <c r="B6" s="54"/>
      <c r="C6" s="54"/>
      <c r="D6" s="54"/>
      <c r="E6" s="54"/>
      <c r="F6" s="54"/>
      <c r="G6" s="54"/>
      <c r="H6" s="54"/>
      <c r="I6" s="54"/>
      <c r="J6" s="54"/>
      <c r="L6" s="4"/>
      <c r="M6" s="2"/>
    </row>
    <row r="7" spans="1:13" s="3" customFormat="1" ht="22.8" x14ac:dyDescent="0.4">
      <c r="A7" s="54" t="s">
        <v>4</v>
      </c>
      <c r="B7" s="54"/>
      <c r="C7" s="54"/>
      <c r="D7" s="54"/>
      <c r="E7" s="54"/>
      <c r="F7" s="54"/>
      <c r="G7" s="54"/>
      <c r="H7" s="54"/>
      <c r="I7" s="54"/>
      <c r="J7" s="54"/>
      <c r="L7" s="4"/>
      <c r="M7" s="2"/>
    </row>
    <row r="8" spans="1:13" s="8" customFormat="1" ht="18" x14ac:dyDescent="0.35">
      <c r="A8" s="6" t="s">
        <v>5</v>
      </c>
      <c r="B8" s="6" t="s">
        <v>5</v>
      </c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6</v>
      </c>
      <c r="B9" s="1" t="s">
        <v>6</v>
      </c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29" customHeight="1" x14ac:dyDescent="0.3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  <c r="I10" s="11" t="s">
        <v>15</v>
      </c>
      <c r="J10" s="11" t="s">
        <v>16</v>
      </c>
      <c r="L10" s="9"/>
    </row>
    <row r="11" spans="1:13" s="8" customFormat="1" ht="18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18" x14ac:dyDescent="0.35">
      <c r="A12" s="14" t="s">
        <v>17</v>
      </c>
      <c r="B12" s="15"/>
      <c r="C12" s="15"/>
      <c r="D12" s="16" t="s">
        <v>18</v>
      </c>
      <c r="E12" s="13"/>
      <c r="F12" s="17"/>
      <c r="G12" s="18">
        <f>G13</f>
        <v>1540600</v>
      </c>
      <c r="H12" s="18">
        <f>H13</f>
        <v>0</v>
      </c>
      <c r="I12" s="18">
        <f>I13</f>
        <v>1540600</v>
      </c>
      <c r="J12" s="19"/>
      <c r="L12" s="9"/>
    </row>
    <row r="13" spans="1:13" s="8" customFormat="1" ht="18" x14ac:dyDescent="0.35">
      <c r="A13" s="15" t="s">
        <v>19</v>
      </c>
      <c r="B13" s="15"/>
      <c r="C13" s="20"/>
      <c r="D13" s="15" t="s">
        <v>18</v>
      </c>
      <c r="E13" s="13"/>
      <c r="F13" s="17"/>
      <c r="G13" s="18">
        <f>SUM(G14:G19)</f>
        <v>1540600</v>
      </c>
      <c r="H13" s="18">
        <f t="shared" ref="H13:I13" si="0">SUM(H14:H19)</f>
        <v>0</v>
      </c>
      <c r="I13" s="18">
        <f t="shared" si="0"/>
        <v>1540600</v>
      </c>
      <c r="J13" s="19"/>
      <c r="L13" s="9"/>
    </row>
    <row r="14" spans="1:13" s="8" customFormat="1" ht="85.2" customHeight="1" x14ac:dyDescent="0.35">
      <c r="A14" s="21" t="s">
        <v>20</v>
      </c>
      <c r="B14" s="21" t="s">
        <v>21</v>
      </c>
      <c r="C14" s="22" t="s">
        <v>22</v>
      </c>
      <c r="D14" s="23" t="s">
        <v>23</v>
      </c>
      <c r="E14" s="24" t="s">
        <v>24</v>
      </c>
      <c r="F14" s="13">
        <v>2025</v>
      </c>
      <c r="G14" s="25">
        <v>250000</v>
      </c>
      <c r="H14" s="25"/>
      <c r="I14" s="25">
        <v>250000</v>
      </c>
      <c r="J14" s="26">
        <v>100</v>
      </c>
      <c r="L14" s="9"/>
    </row>
    <row r="15" spans="1:13" s="8" customFormat="1" ht="77.400000000000006" customHeight="1" x14ac:dyDescent="0.35">
      <c r="A15" s="21" t="s">
        <v>25</v>
      </c>
      <c r="B15" s="21" t="s">
        <v>26</v>
      </c>
      <c r="C15" s="21" t="s">
        <v>27</v>
      </c>
      <c r="D15" s="27" t="s">
        <v>28</v>
      </c>
      <c r="E15" s="24" t="s">
        <v>29</v>
      </c>
      <c r="F15" s="13">
        <v>2025</v>
      </c>
      <c r="G15" s="25">
        <f>25000+150000+73600</f>
        <v>248600</v>
      </c>
      <c r="H15" s="25"/>
      <c r="I15" s="25">
        <f>G15</f>
        <v>248600</v>
      </c>
      <c r="J15" s="26">
        <v>100</v>
      </c>
      <c r="L15" s="9"/>
    </row>
    <row r="16" spans="1:13" s="8" customFormat="1" ht="64.2" customHeight="1" x14ac:dyDescent="0.35">
      <c r="A16" s="21" t="s">
        <v>30</v>
      </c>
      <c r="B16" s="21" t="s">
        <v>31</v>
      </c>
      <c r="C16" s="21" t="s">
        <v>32</v>
      </c>
      <c r="D16" s="27" t="s">
        <v>33</v>
      </c>
      <c r="E16" s="24" t="s">
        <v>34</v>
      </c>
      <c r="F16" s="13">
        <v>2025</v>
      </c>
      <c r="G16" s="25">
        <v>50000</v>
      </c>
      <c r="H16" s="25"/>
      <c r="I16" s="25">
        <v>50000</v>
      </c>
      <c r="J16" s="26">
        <v>100</v>
      </c>
      <c r="L16" s="9"/>
    </row>
    <row r="17" spans="1:13" s="8" customFormat="1" ht="114.6" customHeight="1" x14ac:dyDescent="0.35">
      <c r="A17" s="21" t="s">
        <v>35</v>
      </c>
      <c r="B17" s="21" t="s">
        <v>36</v>
      </c>
      <c r="C17" s="21" t="s">
        <v>37</v>
      </c>
      <c r="D17" s="27" t="s">
        <v>38</v>
      </c>
      <c r="E17" s="28" t="s">
        <v>39</v>
      </c>
      <c r="F17" s="13">
        <v>2025</v>
      </c>
      <c r="G17" s="29">
        <v>676000</v>
      </c>
      <c r="H17" s="29"/>
      <c r="I17" s="29">
        <v>676000</v>
      </c>
      <c r="J17" s="30">
        <v>100</v>
      </c>
      <c r="L17" s="9"/>
    </row>
    <row r="18" spans="1:13" s="8" customFormat="1" ht="105.6" customHeight="1" x14ac:dyDescent="0.35">
      <c r="A18" s="31" t="s">
        <v>40</v>
      </c>
      <c r="B18" s="31" t="s">
        <v>41</v>
      </c>
      <c r="C18" s="31" t="s">
        <v>42</v>
      </c>
      <c r="D18" s="32" t="s">
        <v>43</v>
      </c>
      <c r="E18" s="33" t="s">
        <v>44</v>
      </c>
      <c r="F18" s="13">
        <v>2025</v>
      </c>
      <c r="G18" s="25">
        <f>96000+30000</f>
        <v>126000</v>
      </c>
      <c r="H18" s="25"/>
      <c r="I18" s="25">
        <f>96000+30000</f>
        <v>126000</v>
      </c>
      <c r="J18" s="26">
        <v>100</v>
      </c>
      <c r="L18" s="9"/>
    </row>
    <row r="19" spans="1:13" s="8" customFormat="1" ht="50.4" customHeight="1" x14ac:dyDescent="0.35">
      <c r="A19" s="21" t="s">
        <v>45</v>
      </c>
      <c r="B19" s="21" t="s">
        <v>46</v>
      </c>
      <c r="C19" s="21" t="s">
        <v>47</v>
      </c>
      <c r="D19" s="27" t="s">
        <v>48</v>
      </c>
      <c r="E19" s="24" t="s">
        <v>49</v>
      </c>
      <c r="F19" s="13">
        <v>2025</v>
      </c>
      <c r="G19" s="25">
        <v>190000</v>
      </c>
      <c r="H19" s="25"/>
      <c r="I19" s="25">
        <v>190000</v>
      </c>
      <c r="J19" s="26">
        <v>100</v>
      </c>
      <c r="L19" s="9"/>
    </row>
    <row r="20" spans="1:13" s="8" customFormat="1" ht="34.799999999999997" x14ac:dyDescent="0.35">
      <c r="A20" s="34" t="s">
        <v>50</v>
      </c>
      <c r="B20" s="35"/>
      <c r="C20" s="35"/>
      <c r="D20" s="36" t="s">
        <v>51</v>
      </c>
      <c r="E20" s="24"/>
      <c r="F20" s="17">
        <v>2025</v>
      </c>
      <c r="G20" s="37">
        <f>G21</f>
        <v>915333</v>
      </c>
      <c r="H20" s="37">
        <f t="shared" ref="H20:I20" si="1">H21</f>
        <v>0</v>
      </c>
      <c r="I20" s="37">
        <f t="shared" si="1"/>
        <v>915333</v>
      </c>
      <c r="J20" s="38">
        <v>100</v>
      </c>
      <c r="L20" s="9"/>
    </row>
    <row r="21" spans="1:13" s="8" customFormat="1" ht="34.799999999999997" x14ac:dyDescent="0.35">
      <c r="A21" s="34" t="s">
        <v>52</v>
      </c>
      <c r="B21" s="34"/>
      <c r="C21" s="34"/>
      <c r="D21" s="36" t="s">
        <v>51</v>
      </c>
      <c r="E21" s="24"/>
      <c r="F21" s="17">
        <v>2025</v>
      </c>
      <c r="G21" s="37">
        <f>SUM(G23)+G24</f>
        <v>915333</v>
      </c>
      <c r="H21" s="37">
        <f t="shared" ref="H21" si="2">SUM(H23)</f>
        <v>0</v>
      </c>
      <c r="I21" s="37">
        <f>SUM(I22:I24)</f>
        <v>915333</v>
      </c>
      <c r="J21" s="38">
        <v>100</v>
      </c>
      <c r="L21" s="9"/>
    </row>
    <row r="22" spans="1:13" s="8" customFormat="1" ht="106.2" customHeight="1" x14ac:dyDescent="0.35">
      <c r="A22" s="21" t="s">
        <v>53</v>
      </c>
      <c r="B22" s="21" t="s">
        <v>54</v>
      </c>
      <c r="C22" s="21" t="s">
        <v>55</v>
      </c>
      <c r="D22" s="27" t="s">
        <v>56</v>
      </c>
      <c r="E22" s="24" t="s">
        <v>57</v>
      </c>
      <c r="F22" s="13">
        <v>2025</v>
      </c>
      <c r="G22" s="25">
        <v>845333</v>
      </c>
      <c r="H22" s="25"/>
      <c r="I22" s="25">
        <f>G22-I23</f>
        <v>84533</v>
      </c>
      <c r="J22" s="26">
        <v>100</v>
      </c>
      <c r="L22" s="9"/>
    </row>
    <row r="23" spans="1:13" s="8" customFormat="1" ht="105.6" customHeight="1" x14ac:dyDescent="0.35">
      <c r="A23" s="21" t="s">
        <v>58</v>
      </c>
      <c r="B23" s="21" t="s">
        <v>59</v>
      </c>
      <c r="C23" s="21" t="s">
        <v>55</v>
      </c>
      <c r="D23" s="27" t="s">
        <v>60</v>
      </c>
      <c r="E23" s="24" t="s">
        <v>57</v>
      </c>
      <c r="F23" s="13">
        <v>2025</v>
      </c>
      <c r="G23" s="25">
        <v>845333</v>
      </c>
      <c r="H23" s="25"/>
      <c r="I23" s="25">
        <v>760800</v>
      </c>
      <c r="J23" s="26">
        <v>100</v>
      </c>
      <c r="L23" s="9"/>
    </row>
    <row r="24" spans="1:13" s="8" customFormat="1" ht="68.400000000000006" customHeight="1" x14ac:dyDescent="0.35">
      <c r="A24" s="21" t="s">
        <v>61</v>
      </c>
      <c r="B24" s="21" t="s">
        <v>62</v>
      </c>
      <c r="C24" s="21" t="s">
        <v>63</v>
      </c>
      <c r="D24" s="27" t="s">
        <v>64</v>
      </c>
      <c r="E24" s="24" t="s">
        <v>65</v>
      </c>
      <c r="F24" s="13">
        <v>2025</v>
      </c>
      <c r="G24" s="25">
        <v>70000</v>
      </c>
      <c r="H24" s="25"/>
      <c r="I24" s="25">
        <v>70000</v>
      </c>
      <c r="J24" s="26">
        <v>100</v>
      </c>
      <c r="L24" s="9"/>
    </row>
    <row r="25" spans="1:13" s="7" customFormat="1" ht="34.799999999999997" x14ac:dyDescent="0.35">
      <c r="A25" s="34" t="s">
        <v>66</v>
      </c>
      <c r="B25" s="35"/>
      <c r="C25" s="35"/>
      <c r="D25" s="36" t="s">
        <v>67</v>
      </c>
      <c r="E25" s="24"/>
      <c r="F25" s="17"/>
      <c r="G25" s="18">
        <f>G26</f>
        <v>70000</v>
      </c>
      <c r="H25" s="18"/>
      <c r="I25" s="18">
        <f>I26</f>
        <v>70000</v>
      </c>
      <c r="J25" s="19">
        <v>100</v>
      </c>
      <c r="K25" s="8"/>
      <c r="L25" s="9"/>
    </row>
    <row r="26" spans="1:13" s="7" customFormat="1" ht="34.799999999999997" x14ac:dyDescent="0.35">
      <c r="A26" s="34" t="s">
        <v>68</v>
      </c>
      <c r="B26" s="34"/>
      <c r="C26" s="34"/>
      <c r="D26" s="36" t="s">
        <v>67</v>
      </c>
      <c r="E26" s="24"/>
      <c r="F26" s="17"/>
      <c r="G26" s="18">
        <f>G27</f>
        <v>70000</v>
      </c>
      <c r="H26" s="18"/>
      <c r="I26" s="18">
        <f t="shared" ref="I26" si="3">I27</f>
        <v>70000</v>
      </c>
      <c r="J26" s="19">
        <v>100</v>
      </c>
      <c r="K26" s="8"/>
      <c r="L26" s="9"/>
    </row>
    <row r="27" spans="1:13" s="7" customFormat="1" ht="69.599999999999994" customHeight="1" x14ac:dyDescent="0.35">
      <c r="A27" s="22" t="s">
        <v>69</v>
      </c>
      <c r="B27" s="22" t="s">
        <v>70</v>
      </c>
      <c r="C27" s="39" t="s">
        <v>71</v>
      </c>
      <c r="D27" s="40" t="s">
        <v>72</v>
      </c>
      <c r="E27" s="24" t="s">
        <v>73</v>
      </c>
      <c r="F27" s="13">
        <v>2025</v>
      </c>
      <c r="G27" s="25">
        <v>70000</v>
      </c>
      <c r="H27" s="25"/>
      <c r="I27" s="25">
        <v>70000</v>
      </c>
      <c r="J27" s="25">
        <v>100</v>
      </c>
      <c r="K27" s="8"/>
      <c r="L27" s="9"/>
    </row>
    <row r="28" spans="1:13" s="43" customFormat="1" ht="22.95" customHeight="1" x14ac:dyDescent="0.35">
      <c r="A28" s="11" t="s">
        <v>74</v>
      </c>
      <c r="B28" s="11" t="s">
        <v>74</v>
      </c>
      <c r="C28" s="11" t="s">
        <v>74</v>
      </c>
      <c r="D28" s="41" t="s">
        <v>75</v>
      </c>
      <c r="E28" s="11" t="s">
        <v>74</v>
      </c>
      <c r="F28" s="11" t="s">
        <v>74</v>
      </c>
      <c r="G28" s="42">
        <f>G12+G25+G20</f>
        <v>2525933</v>
      </c>
      <c r="H28" s="42">
        <f t="shared" ref="H28:I28" si="4">H12+H25+H20</f>
        <v>0</v>
      </c>
      <c r="I28" s="42">
        <f t="shared" si="4"/>
        <v>2525933</v>
      </c>
      <c r="J28" s="38" t="s">
        <v>74</v>
      </c>
      <c r="L28" s="44"/>
      <c r="M28" s="45"/>
    </row>
    <row r="29" spans="1:13" s="7" customFormat="1" ht="62.4" customHeight="1" x14ac:dyDescent="0.35">
      <c r="G29" s="46"/>
      <c r="H29" s="46"/>
      <c r="I29" s="46"/>
      <c r="J29" s="8"/>
      <c r="K29" s="8"/>
      <c r="L29" s="9"/>
    </row>
    <row r="30" spans="1:13" s="50" customFormat="1" ht="18" x14ac:dyDescent="0.3">
      <c r="A30" s="51" t="s">
        <v>76</v>
      </c>
      <c r="B30" s="51"/>
      <c r="C30" s="51"/>
      <c r="D30" s="51"/>
      <c r="E30" s="47"/>
      <c r="F30" s="47"/>
      <c r="G30" s="48"/>
      <c r="H30" s="49"/>
      <c r="I30" s="52" t="s">
        <v>77</v>
      </c>
      <c r="J30" s="52"/>
    </row>
    <row r="31" spans="1:13" s="7" customFormat="1" ht="18" x14ac:dyDescent="0.35">
      <c r="K31" s="8"/>
      <c r="L31" s="9"/>
    </row>
    <row r="32" spans="1:13" s="7" customFormat="1" ht="18" x14ac:dyDescent="0.35">
      <c r="G32" s="8"/>
      <c r="H32" s="8"/>
      <c r="I32" s="8"/>
      <c r="K32" s="8"/>
      <c r="L32" s="9"/>
    </row>
    <row r="33" spans="9:12" s="7" customFormat="1" ht="18" x14ac:dyDescent="0.35">
      <c r="I33" s="46"/>
      <c r="K33" s="8"/>
      <c r="L33" s="9"/>
    </row>
    <row r="34" spans="9:12" s="7" customFormat="1" ht="18" x14ac:dyDescent="0.35">
      <c r="K34" s="8"/>
      <c r="L34" s="9"/>
    </row>
    <row r="35" spans="9:12" s="7" customFormat="1" ht="18" x14ac:dyDescent="0.35">
      <c r="K35" s="8"/>
      <c r="L35" s="9"/>
    </row>
  </sheetData>
  <mergeCells count="8">
    <mergeCell ref="A30:D30"/>
    <mergeCell ref="I30:J30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>&amp;C
&amp;P&amp;R
Продовження додатка 5</oddHeader>
  </headerFooter>
  <rowBreaks count="1" manualBreakCount="1">
    <brk id="1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28.03 №19-57</vt:lpstr>
      <vt:lpstr>'сесія 28.03 №19-57'!Заголовки_для_друку</vt:lpstr>
      <vt:lpstr>'сесія 28.03 №19-57'!Область_друку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2025-04-17T11:11:32Z</cp:lastPrinted>
  <dcterms:created xsi:type="dcterms:W3CDTF">2025-03-26T14:41:16Z</dcterms:created>
  <dcterms:modified xsi:type="dcterms:W3CDTF">2025-04-17T11:11:55Z</dcterms:modified>
</cp:coreProperties>
</file>