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3 Уточн. бюджет 23.02\"/>
    </mc:Choice>
  </mc:AlternateContent>
  <xr:revisionPtr revIDLastSave="0" documentId="13_ncr:1_{99EFB748-6993-4FF5-A7B1-D74D7805DD36}" xr6:coauthVersionLast="38" xr6:coauthVersionMax="38" xr10:uidLastSave="{00000000-0000-0000-0000-000000000000}"/>
  <bookViews>
    <workbookView xWindow="0" yWindow="0" windowWidth="23040" windowHeight="9072" xr2:uid="{98CF84AF-7E09-45B4-B85E-0857AD9EC421}"/>
  </bookViews>
  <sheets>
    <sheet name="сесія 23.02 №1-40" sheetId="1" r:id="rId1"/>
  </sheets>
  <definedNames>
    <definedName name="_xlnm.Print_Titles" localSheetId="0">'сесія 23.02 №1-40'!$7:$8</definedName>
    <definedName name="_xlnm.Print_Area" localSheetId="0">'сесія 23.02 №1-40'!$A$1:$J$108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l="1"/>
  <c r="H45" i="1" l="1"/>
  <c r="J39" i="1"/>
  <c r="G39" i="1"/>
  <c r="I33" i="1"/>
  <c r="H76" i="1" l="1"/>
  <c r="G77" i="1"/>
  <c r="G44" i="1"/>
  <c r="G105" i="1" l="1"/>
  <c r="J104" i="1"/>
  <c r="J103" i="1" s="1"/>
  <c r="J101" i="1" s="1"/>
  <c r="I104" i="1"/>
  <c r="H104" i="1"/>
  <c r="G104" i="1" s="1"/>
  <c r="G103" i="1" s="1"/>
  <c r="G101" i="1" s="1"/>
  <c r="I103" i="1"/>
  <c r="H103" i="1"/>
  <c r="H101" i="1" s="1"/>
  <c r="I101" i="1"/>
  <c r="J100" i="1"/>
  <c r="G100" i="1"/>
  <c r="J99" i="1"/>
  <c r="I99" i="1"/>
  <c r="H99" i="1"/>
  <c r="G99" i="1"/>
  <c r="J98" i="1"/>
  <c r="I98" i="1"/>
  <c r="H98" i="1"/>
  <c r="G98" i="1"/>
  <c r="J96" i="1"/>
  <c r="I96" i="1"/>
  <c r="H96" i="1"/>
  <c r="G96" i="1" s="1"/>
  <c r="G95" i="1"/>
  <c r="J94" i="1"/>
  <c r="J93" i="1" s="1"/>
  <c r="J92" i="1" s="1"/>
  <c r="I94" i="1"/>
  <c r="H94" i="1"/>
  <c r="H93" i="1" s="1"/>
  <c r="H92" i="1" s="1"/>
  <c r="J91" i="1"/>
  <c r="G91" i="1"/>
  <c r="J90" i="1"/>
  <c r="I90" i="1"/>
  <c r="G90" i="1" s="1"/>
  <c r="G89" i="1"/>
  <c r="J88" i="1"/>
  <c r="J87" i="1" s="1"/>
  <c r="H88" i="1"/>
  <c r="G84" i="1"/>
  <c r="J83" i="1"/>
  <c r="J82" i="1" s="1"/>
  <c r="J80" i="1" s="1"/>
  <c r="I83" i="1"/>
  <c r="H83" i="1"/>
  <c r="G83" i="1" s="1"/>
  <c r="I82" i="1"/>
  <c r="I80" i="1" s="1"/>
  <c r="G79" i="1"/>
  <c r="J78" i="1"/>
  <c r="J76" i="1" s="1"/>
  <c r="J75" i="1" s="1"/>
  <c r="J73" i="1" s="1"/>
  <c r="G78" i="1"/>
  <c r="I76" i="1"/>
  <c r="G76" i="1" s="1"/>
  <c r="G75" i="1" s="1"/>
  <c r="H75" i="1"/>
  <c r="H73" i="1" s="1"/>
  <c r="J72" i="1"/>
  <c r="G72" i="1"/>
  <c r="J71" i="1"/>
  <c r="H71" i="1"/>
  <c r="G71" i="1" s="1"/>
  <c r="J70" i="1"/>
  <c r="G70" i="1"/>
  <c r="J69" i="1"/>
  <c r="G69" i="1"/>
  <c r="I68" i="1"/>
  <c r="I67" i="1" s="1"/>
  <c r="I65" i="1" s="1"/>
  <c r="G64" i="1"/>
  <c r="J63" i="1"/>
  <c r="G63" i="1"/>
  <c r="J62" i="1"/>
  <c r="G62" i="1"/>
  <c r="J61" i="1"/>
  <c r="G61" i="1"/>
  <c r="J60" i="1"/>
  <c r="G60" i="1"/>
  <c r="J59" i="1"/>
  <c r="J58" i="1" s="1"/>
  <c r="J56" i="1" s="1"/>
  <c r="I59" i="1"/>
  <c r="H59" i="1"/>
  <c r="I58" i="1"/>
  <c r="I56" i="1" s="1"/>
  <c r="J55" i="1"/>
  <c r="G55" i="1"/>
  <c r="J54" i="1"/>
  <c r="J53" i="1" s="1"/>
  <c r="J51" i="1" s="1"/>
  <c r="I54" i="1"/>
  <c r="I53" i="1" s="1"/>
  <c r="I51" i="1" s="1"/>
  <c r="H54" i="1"/>
  <c r="H53" i="1" s="1"/>
  <c r="G50" i="1"/>
  <c r="J49" i="1"/>
  <c r="I49" i="1"/>
  <c r="H49" i="1"/>
  <c r="G49" i="1"/>
  <c r="J48" i="1"/>
  <c r="I48" i="1"/>
  <c r="I46" i="1" s="1"/>
  <c r="H48" i="1"/>
  <c r="H46" i="1" s="1"/>
  <c r="G48" i="1"/>
  <c r="G46" i="1" s="1"/>
  <c r="J46" i="1"/>
  <c r="J45" i="1"/>
  <c r="G45" i="1"/>
  <c r="J43" i="1"/>
  <c r="G43" i="1"/>
  <c r="G42" i="1"/>
  <c r="J41" i="1"/>
  <c r="G41" i="1"/>
  <c r="J40" i="1"/>
  <c r="H40" i="1"/>
  <c r="G40" i="1" s="1"/>
  <c r="J38" i="1"/>
  <c r="G38" i="1"/>
  <c r="I37" i="1"/>
  <c r="I36" i="1" s="1"/>
  <c r="I34" i="1" s="1"/>
  <c r="J33" i="1"/>
  <c r="G33" i="1"/>
  <c r="J32" i="1"/>
  <c r="J31" i="1" s="1"/>
  <c r="J29" i="1" s="1"/>
  <c r="I32" i="1"/>
  <c r="H32" i="1"/>
  <c r="I31" i="1"/>
  <c r="I29" i="1" s="1"/>
  <c r="J28" i="1"/>
  <c r="G28" i="1"/>
  <c r="J27" i="1"/>
  <c r="H27" i="1"/>
  <c r="G27" i="1" s="1"/>
  <c r="J26" i="1"/>
  <c r="G26" i="1"/>
  <c r="J25" i="1"/>
  <c r="I25" i="1"/>
  <c r="I24" i="1" s="1"/>
  <c r="I22" i="1" s="1"/>
  <c r="J24" i="1"/>
  <c r="J22" i="1" s="1"/>
  <c r="J21" i="1"/>
  <c r="G21" i="1"/>
  <c r="J20" i="1"/>
  <c r="J19" i="1" s="1"/>
  <c r="J17" i="1" s="1"/>
  <c r="I20" i="1"/>
  <c r="I19" i="1" s="1"/>
  <c r="I17" i="1" s="1"/>
  <c r="H20" i="1"/>
  <c r="H19" i="1" s="1"/>
  <c r="J16" i="1"/>
  <c r="J15" i="1" s="1"/>
  <c r="J14" i="1" s="1"/>
  <c r="G16" i="1"/>
  <c r="I15" i="1"/>
  <c r="H15" i="1"/>
  <c r="I14" i="1"/>
  <c r="H14" i="1"/>
  <c r="J13" i="1"/>
  <c r="J12" i="1" s="1"/>
  <c r="J11" i="1" s="1"/>
  <c r="J9" i="1" s="1"/>
  <c r="G13" i="1"/>
  <c r="I12" i="1"/>
  <c r="H12" i="1"/>
  <c r="I11" i="1"/>
  <c r="H11" i="1"/>
  <c r="I9" i="1"/>
  <c r="H9" i="1"/>
  <c r="G59" i="1" l="1"/>
  <c r="I75" i="1"/>
  <c r="I73" i="1" s="1"/>
  <c r="G73" i="1" s="1"/>
  <c r="I88" i="1"/>
  <c r="I87" i="1" s="1"/>
  <c r="G32" i="1"/>
  <c r="H82" i="1"/>
  <c r="J85" i="1"/>
  <c r="G11" i="1"/>
  <c r="G12" i="1"/>
  <c r="G15" i="1"/>
  <c r="G14" i="1" s="1"/>
  <c r="H25" i="1"/>
  <c r="H24" i="1" s="1"/>
  <c r="H22" i="1" s="1"/>
  <c r="G22" i="1" s="1"/>
  <c r="H31" i="1"/>
  <c r="H58" i="1"/>
  <c r="H68" i="1"/>
  <c r="J68" i="1"/>
  <c r="J67" i="1" s="1"/>
  <c r="J65" i="1" s="1"/>
  <c r="H87" i="1"/>
  <c r="G94" i="1"/>
  <c r="I93" i="1"/>
  <c r="I92" i="1" s="1"/>
  <c r="I85" i="1" s="1"/>
  <c r="G25" i="1"/>
  <c r="G19" i="1"/>
  <c r="G53" i="1"/>
  <c r="H17" i="1"/>
  <c r="G17" i="1" s="1"/>
  <c r="G20" i="1"/>
  <c r="J37" i="1"/>
  <c r="J36" i="1" s="1"/>
  <c r="J34" i="1" s="1"/>
  <c r="G37" i="1"/>
  <c r="G36" i="1" s="1"/>
  <c r="G34" i="1" s="1"/>
  <c r="H51" i="1"/>
  <c r="G51" i="1" s="1"/>
  <c r="G54" i="1"/>
  <c r="G9" i="1"/>
  <c r="H37" i="1"/>
  <c r="H36" i="1" s="1"/>
  <c r="H34" i="1" s="1"/>
  <c r="G24" i="1" l="1"/>
  <c r="G88" i="1"/>
  <c r="I106" i="1"/>
  <c r="J106" i="1"/>
  <c r="G82" i="1"/>
  <c r="G80" i="1" s="1"/>
  <c r="H80" i="1"/>
  <c r="G93" i="1"/>
  <c r="G87" i="1"/>
  <c r="H85" i="1"/>
  <c r="G68" i="1"/>
  <c r="H67" i="1"/>
  <c r="G31" i="1"/>
  <c r="H29" i="1"/>
  <c r="G29" i="1" s="1"/>
  <c r="G92" i="1"/>
  <c r="G58" i="1"/>
  <c r="H56" i="1"/>
  <c r="G56" i="1" s="1"/>
  <c r="G85" i="1" l="1"/>
  <c r="G67" i="1"/>
  <c r="H65" i="1"/>
  <c r="G65" i="1" l="1"/>
  <c r="H106" i="1"/>
  <c r="G106" i="1" s="1"/>
</calcChain>
</file>

<file path=xl/sharedStrings.xml><?xml version="1.0" encoding="utf-8"?>
<sst xmlns="http://schemas.openxmlformats.org/spreadsheetml/2006/main" count="260" uniqueCount="164">
  <si>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</si>
  <si>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</si>
  <si>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</si>
  <si>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</si>
  <si>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</si>
  <si>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</si>
  <si>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</si>
  <si>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</si>
  <si>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</si>
  <si>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</si>
  <si>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</si>
  <si>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</si>
  <si>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</si>
  <si>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</si>
  <si>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</si>
  <si>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</si>
  <si>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</si>
  <si>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</si>
  <si>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</si>
  <si>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</si>
  <si>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</si>
  <si>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</si>
  <si>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</si>
  <si>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</si>
  <si>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</si>
  <si>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</si>
  <si>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0600000</t>
  </si>
  <si>
    <t>Відділу освіти, молоді та спорту  Піщанської сільської ради</t>
  </si>
  <si>
    <t>0610000</t>
  </si>
  <si>
    <t>0617321</t>
  </si>
  <si>
    <t>7321</t>
  </si>
  <si>
    <t>0443</t>
  </si>
  <si>
    <t>Будівництво освітніх установ та закладів</t>
  </si>
  <si>
    <t>(від 15.12.2023   № 40-37/VІІІ)</t>
  </si>
  <si>
    <t>в тому числі:</t>
  </si>
  <si>
    <t xml:space="preserve">Програми 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</si>
  <si>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</si>
  <si>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</si>
  <si>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</si>
  <si>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</si>
  <si>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</si>
  <si>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 xml:space="preserve">(від 15.12.2023  №  15-37/VІІІ) </t>
  </si>
  <si>
    <t xml:space="preserve">(від 15.12.2023  № 19-37/VІІІ) 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</si>
  <si>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</si>
  <si>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</si>
  <si>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</si>
  <si>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</si>
  <si>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</si>
  <si>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</si>
  <si>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</si>
  <si>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</si>
  <si>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</si>
  <si>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</si>
  <si>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</si>
  <si>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</si>
  <si>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</si>
  <si>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</si>
  <si>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</si>
  <si>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</si>
  <si>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</si>
  <si>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</si>
  <si>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</si>
  <si>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</si>
  <si>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</si>
  <si>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</si>
  <si>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</si>
  <si>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“Програми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</si>
  <si>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</si>
  <si>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</si>
  <si>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</si>
  <si>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</si>
  <si>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</si>
  <si>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</si>
  <si>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</si>
  <si>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</si>
  <si>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</si>
  <si>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</si>
  <si>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</si>
  <si>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</si>
  <si>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</si>
  <si>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</si>
  <si>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</si>
  <si>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</si>
  <si>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</si>
  <si>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</si>
  <si>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</si>
  <si>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</si>
  <si>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</si>
  <si>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</si>
  <si>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</si>
  <si>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</si>
  <si>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</si>
  <si>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</si>
  <si>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</si>
  <si>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</si>
  <si>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</si>
  <si>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</si>
  <si>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</si>
  <si>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</si>
  <si>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</si>
  <si>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</si>
  <si>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</si>
  <si>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</si>
  <si>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</si>
  <si>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</si>
  <si>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</si>
  <si>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</si>
  <si>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</si>
  <si>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</si>
  <si>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</si>
  <si>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</si>
  <si>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</si>
  <si>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</si>
  <si>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</si>
  <si>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</si>
  <si>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</si>
  <si>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</si>
  <si>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</si>
  <si>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</si>
  <si>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</si>
  <si>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</si>
  <si>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</si>
  <si>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</si>
  <si>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</si>
  <si>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</si>
  <si>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</si>
  <si>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</si>
  <si>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</si>
  <si>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Фінансово-економічний відділ  Піщанської сільської ради</t>
  </si>
  <si>
    <t>37610000</t>
  </si>
  <si>
    <t>3719150</t>
  </si>
  <si>
    <t>9150</t>
  </si>
  <si>
    <t>Інші дотації з місцевого бюджету</t>
  </si>
  <si>
    <t>Новомосковському районному бюджету для ФСТ "Колос"</t>
  </si>
  <si>
    <t>“Програми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</si>
  <si>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</si>
  <si>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</si>
  <si>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</si>
  <si>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</si>
  <si>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</si>
  <si>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</si>
  <si>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</si>
  <si>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</si>
  <si>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</si>
  <si>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1000000</t>
  </si>
  <si>
    <t>Відділу культури, релігії та туризму  Піщанської сільської ради</t>
  </si>
  <si>
    <t>1010000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</si>
  <si>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</si>
  <si>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</si>
  <si>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</si>
  <si>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</si>
  <si>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</si>
  <si>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</si>
  <si>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 xml:space="preserve">Комплексна Програма соціального захисту населення Піщанської сільської територіальної громади на 2024-2026 роки </t>
  </si>
  <si>
    <t>0611010</t>
  </si>
  <si>
    <t>Надання дошкільної освіти</t>
  </si>
  <si>
    <t xml:space="preserve">                                                                                                                     Програми 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</si>
  <si>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Програма інформатизації Піщанської сільської територільної громади                                                     на 2024-2026 роки</t>
  </si>
  <si>
    <t>3031</t>
  </si>
  <si>
    <t>1030</t>
  </si>
  <si>
    <t>0113031</t>
  </si>
  <si>
    <t>Надання інших пільг окремим категоріям громадян відповідно до законодавства</t>
  </si>
  <si>
    <t>від 23.02.2024 № 1-40/VIII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</si>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</sst>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1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8" fillId="2" borderId="2" xfId="2" applyNumberFormat="1" applyFont="1" applyFill="1" applyBorder="1" applyAlignment="1" applyProtection="1">
      <alignment horizontal="center" vertical="center" wrapText="1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</cellXfs>
  <cellStyles count="3">
    <cellStyle name="Звичайний" xfId="0" builtinId="0"/>
    <cellStyle name="Обычный_Дод 7 РП 30.01.12" xfId="2" xr:uid="{13EB7426-4FE0-429A-83A6-4F7D78B23ED8}"/>
    <cellStyle name="Обычный_Додаток7 програми" xfId="1" xr:uid="{1B0329B3-A249-4B43-ACA1-CDC2F8AB59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5FB24-06E3-48DE-A332-EC5C1F70032A}">
  <dimension ref="A1:K114"/>
  <sheetViews>
    <sheetView tabSelected="1" view="pageBreakPreview" topLeftCell="B13" zoomScale="60" zoomScaleNormal="75" workbookViewId="0">
      <selection activeCell="F34" sqref="F34"/>
    </sheetView>
  </sheetViews>
  <sheetFormatPr defaultColWidth="8.44140625" defaultRowHeight="18" x14ac:dyDescent="0.25"/>
  <cols>
    <col min="1" max="1" width="21" style="69" customWidth="1"/>
    <col min="2" max="2" width="20.44140625" style="69" customWidth="1"/>
    <col min="3" max="3" width="18.88671875" style="69" customWidth="1"/>
    <col min="4" max="4" width="65.44140625" style="69" customWidth="1"/>
    <col min="5" max="5" width="53.21875" style="47" customWidth="1"/>
    <col min="6" max="6" width="19.33203125" style="47" customWidth="1"/>
    <col min="7" max="7" width="19.5546875" style="66" customWidth="1"/>
    <col min="8" max="8" width="18.33203125" style="4" customWidth="1"/>
    <col min="9" max="9" width="17.6640625" style="4" customWidth="1"/>
    <col min="10" max="10" width="16.554687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87" t="s">
        <v>0</v>
      </c>
      <c r="J1" s="87"/>
    </row>
    <row r="2" spans="1:11" ht="16.5" customHeight="1" x14ac:dyDescent="0.25">
      <c r="A2" s="1"/>
      <c r="B2" s="1"/>
      <c r="C2" s="1"/>
      <c r="D2" s="1"/>
      <c r="E2" s="2"/>
      <c r="F2" s="2"/>
      <c r="G2" s="3"/>
      <c r="I2" s="87" t="s">
        <v>1</v>
      </c>
      <c r="J2" s="87"/>
    </row>
    <row r="3" spans="1:11" ht="16.5" customHeight="1" x14ac:dyDescent="0.25">
      <c r="A3" s="1"/>
      <c r="B3" s="1"/>
      <c r="C3" s="1"/>
      <c r="D3" s="1"/>
      <c r="E3" s="2"/>
      <c r="F3" s="2"/>
      <c r="G3" s="3"/>
      <c r="I3" s="88" t="s">
        <v>162</v>
      </c>
      <c r="J3" s="88"/>
    </row>
    <row r="4" spans="1:11" ht="40.5" customHeight="1" x14ac:dyDescent="0.25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</row>
    <row r="5" spans="1:11" ht="17.25" customHeight="1" x14ac:dyDescent="0.25">
      <c r="A5" s="90" t="s">
        <v>3</v>
      </c>
      <c r="B5" s="90"/>
      <c r="C5" s="90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86" t="s">
        <v>4</v>
      </c>
      <c r="B6" s="86"/>
      <c r="C6" s="86"/>
      <c r="D6" s="6"/>
      <c r="E6" s="6"/>
      <c r="F6" s="6"/>
      <c r="G6" s="7"/>
      <c r="H6" s="7"/>
      <c r="I6" s="7"/>
      <c r="J6" s="9" t="s">
        <v>5</v>
      </c>
    </row>
    <row r="7" spans="1:11" ht="17.25" customHeight="1" x14ac:dyDescent="0.25">
      <c r="A7" s="82" t="s">
        <v>6</v>
      </c>
      <c r="B7" s="82" t="s">
        <v>7</v>
      </c>
      <c r="C7" s="82" t="s">
        <v>8</v>
      </c>
      <c r="D7" s="82" t="s">
        <v>9</v>
      </c>
      <c r="E7" s="83" t="s">
        <v>10</v>
      </c>
      <c r="F7" s="84" t="s">
        <v>11</v>
      </c>
      <c r="G7" s="73" t="s">
        <v>12</v>
      </c>
      <c r="H7" s="75" t="s">
        <v>13</v>
      </c>
      <c r="I7" s="77" t="s">
        <v>14</v>
      </c>
      <c r="J7" s="78"/>
    </row>
    <row r="8" spans="1:11" ht="121.5" customHeight="1" x14ac:dyDescent="0.25">
      <c r="A8" s="82"/>
      <c r="B8" s="82"/>
      <c r="C8" s="82"/>
      <c r="D8" s="82"/>
      <c r="E8" s="83"/>
      <c r="F8" s="85"/>
      <c r="G8" s="74"/>
      <c r="H8" s="76"/>
      <c r="I8" s="10" t="s">
        <v>12</v>
      </c>
      <c r="J8" s="10" t="s">
        <v>15</v>
      </c>
    </row>
    <row r="9" spans="1:11" ht="66" customHeight="1" x14ac:dyDescent="0.25">
      <c r="A9" s="11"/>
      <c r="B9" s="11"/>
      <c r="C9" s="11"/>
      <c r="D9" s="12"/>
      <c r="E9" s="13" t="s">
        <v>16</v>
      </c>
      <c r="F9" s="13" t="s">
        <v>17</v>
      </c>
      <c r="G9" s="14">
        <f>H9+I9</f>
        <v>900000</v>
      </c>
      <c r="H9" s="14">
        <f>H11+H14</f>
        <v>0</v>
      </c>
      <c r="I9" s="14">
        <f t="shared" ref="I9:J9" si="0">I11+I14</f>
        <v>900000</v>
      </c>
      <c r="J9" s="14">
        <f t="shared" si="0"/>
        <v>900000</v>
      </c>
    </row>
    <row r="10" spans="1:11" x14ac:dyDescent="0.25">
      <c r="A10" s="11"/>
      <c r="B10" s="11"/>
      <c r="C10" s="11"/>
      <c r="D10" s="12"/>
      <c r="E10" s="15" t="s">
        <v>18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19</v>
      </c>
      <c r="B11" s="20"/>
      <c r="C11" s="20"/>
      <c r="D11" s="21" t="s">
        <v>20</v>
      </c>
      <c r="E11" s="22"/>
      <c r="F11" s="22"/>
      <c r="G11" s="23">
        <f>H11+I11</f>
        <v>500000</v>
      </c>
      <c r="H11" s="23">
        <f>H12</f>
        <v>0</v>
      </c>
      <c r="I11" s="23">
        <f>I12</f>
        <v>500000</v>
      </c>
      <c r="J11" s="23">
        <f>J12</f>
        <v>500000</v>
      </c>
    </row>
    <row r="12" spans="1:11" s="24" customFormat="1" ht="26.25" customHeight="1" x14ac:dyDescent="0.25">
      <c r="A12" s="25" t="s">
        <v>21</v>
      </c>
      <c r="B12" s="25"/>
      <c r="C12" s="25"/>
      <c r="D12" s="26" t="s">
        <v>20</v>
      </c>
      <c r="E12" s="22"/>
      <c r="F12" s="22"/>
      <c r="G12" s="23">
        <f>H12+I12</f>
        <v>500000</v>
      </c>
      <c r="H12" s="23">
        <f>SUM(H13:H13)</f>
        <v>0</v>
      </c>
      <c r="I12" s="23">
        <f>SUM(I13:I13)</f>
        <v>500000</v>
      </c>
      <c r="J12" s="23">
        <f>SUM(J13:J13)</f>
        <v>500000</v>
      </c>
    </row>
    <row r="13" spans="1:11" s="24" customFormat="1" ht="61.2" customHeight="1" x14ac:dyDescent="0.25">
      <c r="A13" s="27" t="s">
        <v>22</v>
      </c>
      <c r="B13" s="27" t="s">
        <v>23</v>
      </c>
      <c r="C13" s="27" t="s">
        <v>24</v>
      </c>
      <c r="D13" s="28" t="s">
        <v>25</v>
      </c>
      <c r="E13" s="22"/>
      <c r="F13" s="22"/>
      <c r="G13" s="16">
        <f t="shared" ref="G13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ht="40.5" customHeight="1" x14ac:dyDescent="0.25">
      <c r="A14" s="25" t="s">
        <v>26</v>
      </c>
      <c r="B14" s="13"/>
      <c r="C14" s="13"/>
      <c r="D14" s="30" t="s">
        <v>27</v>
      </c>
      <c r="E14" s="31"/>
      <c r="F14" s="31"/>
      <c r="G14" s="16">
        <f>G15</f>
        <v>400000</v>
      </c>
      <c r="H14" s="16">
        <f>H15</f>
        <v>0</v>
      </c>
      <c r="I14" s="16">
        <f>I15</f>
        <v>400000</v>
      </c>
      <c r="J14" s="16">
        <f>J15</f>
        <v>400000</v>
      </c>
      <c r="K14" s="32"/>
    </row>
    <row r="15" spans="1:11" ht="46.5" customHeight="1" x14ac:dyDescent="0.25">
      <c r="A15" s="25" t="s">
        <v>28</v>
      </c>
      <c r="B15" s="25"/>
      <c r="C15" s="25"/>
      <c r="D15" s="30" t="s">
        <v>27</v>
      </c>
      <c r="E15" s="33"/>
      <c r="F15" s="13"/>
      <c r="G15" s="16">
        <f>H15+I15</f>
        <v>400000</v>
      </c>
      <c r="H15" s="19">
        <f>H16</f>
        <v>0</v>
      </c>
      <c r="I15" s="19">
        <f t="shared" ref="I15:J15" si="2">I16</f>
        <v>400000</v>
      </c>
      <c r="J15" s="19">
        <f t="shared" si="2"/>
        <v>400000</v>
      </c>
      <c r="K15" s="32"/>
    </row>
    <row r="16" spans="1:11" ht="42.6" customHeight="1" x14ac:dyDescent="0.25">
      <c r="A16" s="11" t="s">
        <v>29</v>
      </c>
      <c r="B16" s="34" t="s">
        <v>30</v>
      </c>
      <c r="C16" s="27" t="s">
        <v>31</v>
      </c>
      <c r="D16" s="35" t="s">
        <v>32</v>
      </c>
      <c r="E16" s="33"/>
      <c r="F16" s="13"/>
      <c r="G16" s="16">
        <f>H16+I16</f>
        <v>400000</v>
      </c>
      <c r="H16" s="17">
        <v>0</v>
      </c>
      <c r="I16" s="17">
        <v>400000</v>
      </c>
      <c r="J16" s="17">
        <f>I16</f>
        <v>400000</v>
      </c>
    </row>
    <row r="17" spans="1:10" s="24" customFormat="1" ht="108" customHeight="1" x14ac:dyDescent="0.25">
      <c r="A17" s="11"/>
      <c r="B17" s="11"/>
      <c r="C17" s="11"/>
      <c r="D17" s="36"/>
      <c r="E17" s="13" t="s">
        <v>156</v>
      </c>
      <c r="F17" s="13" t="s">
        <v>33</v>
      </c>
      <c r="G17" s="14">
        <f t="shared" ref="G17" si="3">H17+I17</f>
        <v>2204842</v>
      </c>
      <c r="H17" s="37">
        <f>H19</f>
        <v>2182282</v>
      </c>
      <c r="I17" s="37">
        <f>I19</f>
        <v>22560</v>
      </c>
      <c r="J17" s="37">
        <f>J19</f>
        <v>22560</v>
      </c>
    </row>
    <row r="18" spans="1:10" s="24" customFormat="1" ht="18" customHeight="1" x14ac:dyDescent="0.25">
      <c r="A18" s="11"/>
      <c r="B18" s="11"/>
      <c r="C18" s="11"/>
      <c r="D18" s="36"/>
      <c r="E18" s="31" t="s">
        <v>34</v>
      </c>
      <c r="F18" s="22"/>
      <c r="G18" s="16"/>
      <c r="H18" s="17"/>
      <c r="I18" s="38"/>
      <c r="J18" s="19"/>
    </row>
    <row r="19" spans="1:10" s="24" customFormat="1" ht="30" customHeight="1" x14ac:dyDescent="0.25">
      <c r="A19" s="13" t="s">
        <v>19</v>
      </c>
      <c r="B19" s="13"/>
      <c r="C19" s="13"/>
      <c r="D19" s="39" t="s">
        <v>20</v>
      </c>
      <c r="E19" s="22"/>
      <c r="F19" s="22"/>
      <c r="G19" s="16">
        <f>H19+I19</f>
        <v>2204842</v>
      </c>
      <c r="H19" s="19">
        <f t="shared" ref="H19:J20" si="4">H20</f>
        <v>2182282</v>
      </c>
      <c r="I19" s="19">
        <f t="shared" si="4"/>
        <v>22560</v>
      </c>
      <c r="J19" s="19">
        <f t="shared" si="4"/>
        <v>22560</v>
      </c>
    </row>
    <row r="20" spans="1:10" s="24" customFormat="1" ht="30" customHeight="1" x14ac:dyDescent="0.25">
      <c r="A20" s="25" t="s">
        <v>21</v>
      </c>
      <c r="B20" s="25"/>
      <c r="C20" s="25"/>
      <c r="D20" s="26" t="s">
        <v>20</v>
      </c>
      <c r="E20" s="22"/>
      <c r="F20" s="22"/>
      <c r="G20" s="16">
        <f>H20+I20</f>
        <v>2204842</v>
      </c>
      <c r="H20" s="19">
        <f>H21</f>
        <v>2182282</v>
      </c>
      <c r="I20" s="19">
        <f t="shared" si="4"/>
        <v>22560</v>
      </c>
      <c r="J20" s="19">
        <f t="shared" si="4"/>
        <v>22560</v>
      </c>
    </row>
    <row r="21" spans="1:10" s="24" customFormat="1" ht="61.8" customHeight="1" x14ac:dyDescent="0.25">
      <c r="A21" s="11" t="s">
        <v>22</v>
      </c>
      <c r="B21" s="11" t="s">
        <v>23</v>
      </c>
      <c r="C21" s="11" t="s">
        <v>24</v>
      </c>
      <c r="D21" s="40" t="s">
        <v>25</v>
      </c>
      <c r="E21" s="22"/>
      <c r="F21" s="22"/>
      <c r="G21" s="16">
        <f>H21+I21</f>
        <v>2204842</v>
      </c>
      <c r="H21" s="17">
        <f>2241820-59538</f>
        <v>2182282</v>
      </c>
      <c r="I21" s="41">
        <f>22560</f>
        <v>22560</v>
      </c>
      <c r="J21" s="41">
        <f>I21</f>
        <v>22560</v>
      </c>
    </row>
    <row r="22" spans="1:10" ht="77.25" customHeight="1" x14ac:dyDescent="0.25">
      <c r="A22" s="11"/>
      <c r="B22" s="11"/>
      <c r="C22" s="11"/>
      <c r="D22" s="11"/>
      <c r="E22" s="13" t="s">
        <v>35</v>
      </c>
      <c r="F22" s="13" t="s">
        <v>36</v>
      </c>
      <c r="G22" s="14">
        <f>H22+I22</f>
        <v>4354800</v>
      </c>
      <c r="H22" s="37">
        <f>H24</f>
        <v>4004800</v>
      </c>
      <c r="I22" s="37">
        <f>I24</f>
        <v>350000</v>
      </c>
      <c r="J22" s="37">
        <f>J24</f>
        <v>350000</v>
      </c>
    </row>
    <row r="23" spans="1:10" ht="19.5" customHeight="1" x14ac:dyDescent="0.25">
      <c r="A23" s="11"/>
      <c r="B23" s="11"/>
      <c r="C23" s="11"/>
      <c r="D23" s="11"/>
      <c r="E23" s="31" t="s">
        <v>34</v>
      </c>
      <c r="F23" s="13"/>
      <c r="G23" s="16"/>
      <c r="H23" s="19"/>
      <c r="I23" s="16"/>
      <c r="J23" s="41"/>
    </row>
    <row r="24" spans="1:10" ht="27.75" customHeight="1" x14ac:dyDescent="0.25">
      <c r="A24" s="13" t="s">
        <v>19</v>
      </c>
      <c r="B24" s="13"/>
      <c r="C24" s="13"/>
      <c r="D24" s="39" t="s">
        <v>20</v>
      </c>
      <c r="E24" s="13"/>
      <c r="F24" s="13"/>
      <c r="G24" s="16">
        <f t="shared" ref="G24:G28" si="5">H24+I24</f>
        <v>4354800</v>
      </c>
      <c r="H24" s="19">
        <f>H25</f>
        <v>4004800</v>
      </c>
      <c r="I24" s="19">
        <f>I25</f>
        <v>350000</v>
      </c>
      <c r="J24" s="19">
        <f>J25</f>
        <v>350000</v>
      </c>
    </row>
    <row r="25" spans="1:10" ht="28.2" customHeight="1" x14ac:dyDescent="0.25">
      <c r="A25" s="25" t="s">
        <v>21</v>
      </c>
      <c r="B25" s="25"/>
      <c r="C25" s="25"/>
      <c r="D25" s="26" t="s">
        <v>20</v>
      </c>
      <c r="E25" s="13"/>
      <c r="F25" s="13"/>
      <c r="G25" s="16">
        <f t="shared" si="5"/>
        <v>4354800</v>
      </c>
      <c r="H25" s="19">
        <f>H26+H27</f>
        <v>4004800</v>
      </c>
      <c r="I25" s="19">
        <f>I26+I27</f>
        <v>350000</v>
      </c>
      <c r="J25" s="19">
        <f>J26+J27</f>
        <v>350000</v>
      </c>
    </row>
    <row r="26" spans="1:10" ht="61.2" customHeight="1" x14ac:dyDescent="0.25">
      <c r="A26" s="11" t="s">
        <v>22</v>
      </c>
      <c r="B26" s="11" t="s">
        <v>23</v>
      </c>
      <c r="C26" s="11" t="s">
        <v>24</v>
      </c>
      <c r="D26" s="40" t="s">
        <v>25</v>
      </c>
      <c r="E26" s="13"/>
      <c r="F26" s="13"/>
      <c r="G26" s="16">
        <f t="shared" si="5"/>
        <v>1762000</v>
      </c>
      <c r="H26" s="17">
        <v>1412000</v>
      </c>
      <c r="I26" s="41">
        <v>350000</v>
      </c>
      <c r="J26" s="41">
        <f>I26</f>
        <v>350000</v>
      </c>
    </row>
    <row r="27" spans="1:10" s="24" customFormat="1" ht="27.75" customHeight="1" x14ac:dyDescent="0.25">
      <c r="A27" s="11" t="s">
        <v>37</v>
      </c>
      <c r="B27" s="11">
        <v>9770</v>
      </c>
      <c r="C27" s="11" t="s">
        <v>38</v>
      </c>
      <c r="D27" s="40" t="s">
        <v>39</v>
      </c>
      <c r="E27" s="22"/>
      <c r="F27" s="22"/>
      <c r="G27" s="16">
        <f t="shared" si="5"/>
        <v>2592800</v>
      </c>
      <c r="H27" s="17">
        <f>H28</f>
        <v>2592800</v>
      </c>
      <c r="I27" s="41">
        <v>0</v>
      </c>
      <c r="J27" s="41">
        <f>I27</f>
        <v>0</v>
      </c>
    </row>
    <row r="28" spans="1:10" s="24" customFormat="1" ht="61.2" customHeight="1" x14ac:dyDescent="0.25">
      <c r="A28" s="42"/>
      <c r="B28" s="42"/>
      <c r="C28" s="42"/>
      <c r="D28" s="36" t="s">
        <v>40</v>
      </c>
      <c r="E28" s="22"/>
      <c r="F28" s="22"/>
      <c r="G28" s="43">
        <f t="shared" si="5"/>
        <v>2592800</v>
      </c>
      <c r="H28" s="44">
        <v>2592800</v>
      </c>
      <c r="I28" s="41">
        <v>0</v>
      </c>
      <c r="J28" s="41">
        <f>I28</f>
        <v>0</v>
      </c>
    </row>
    <row r="29" spans="1:10" ht="69.75" customHeight="1" x14ac:dyDescent="0.25">
      <c r="A29" s="25"/>
      <c r="B29" s="25"/>
      <c r="C29" s="25"/>
      <c r="D29" s="26"/>
      <c r="E29" s="13" t="s">
        <v>157</v>
      </c>
      <c r="F29" s="13" t="s">
        <v>41</v>
      </c>
      <c r="G29" s="14">
        <f>H29+I29</f>
        <v>177218</v>
      </c>
      <c r="H29" s="37">
        <f>H31</f>
        <v>140240</v>
      </c>
      <c r="I29" s="37">
        <f>I31</f>
        <v>36978</v>
      </c>
      <c r="J29" s="37">
        <f>J31</f>
        <v>36978</v>
      </c>
    </row>
    <row r="30" spans="1:10" ht="18" customHeight="1" x14ac:dyDescent="0.25">
      <c r="A30" s="25"/>
      <c r="B30" s="25"/>
      <c r="C30" s="25"/>
      <c r="D30" s="26"/>
      <c r="E30" s="31" t="s">
        <v>34</v>
      </c>
      <c r="F30" s="13"/>
      <c r="G30" s="14"/>
      <c r="H30" s="44"/>
      <c r="I30" s="45"/>
      <c r="J30" s="45"/>
    </row>
    <row r="31" spans="1:10" s="46" customFormat="1" ht="40.5" customHeight="1" x14ac:dyDescent="0.25">
      <c r="A31" s="13" t="s">
        <v>19</v>
      </c>
      <c r="B31" s="13"/>
      <c r="C31" s="13"/>
      <c r="D31" s="39" t="s">
        <v>20</v>
      </c>
      <c r="E31" s="22"/>
      <c r="F31" s="22"/>
      <c r="G31" s="16">
        <f t="shared" ref="G31:G33" si="6">H31+I31</f>
        <v>177218</v>
      </c>
      <c r="H31" s="19">
        <f t="shared" ref="H31:J32" si="7">H32</f>
        <v>140240</v>
      </c>
      <c r="I31" s="19">
        <f t="shared" si="7"/>
        <v>36978</v>
      </c>
      <c r="J31" s="19">
        <f t="shared" si="7"/>
        <v>36978</v>
      </c>
    </row>
    <row r="32" spans="1:10" s="47" customFormat="1" ht="39.6" customHeight="1" x14ac:dyDescent="0.25">
      <c r="A32" s="25" t="s">
        <v>21</v>
      </c>
      <c r="B32" s="25"/>
      <c r="C32" s="25"/>
      <c r="D32" s="26" t="s">
        <v>20</v>
      </c>
      <c r="E32" s="13"/>
      <c r="F32" s="13"/>
      <c r="G32" s="16">
        <f t="shared" si="6"/>
        <v>177218</v>
      </c>
      <c r="H32" s="19">
        <f t="shared" si="7"/>
        <v>140240</v>
      </c>
      <c r="I32" s="19">
        <f t="shared" si="7"/>
        <v>36978</v>
      </c>
      <c r="J32" s="19">
        <f t="shared" si="7"/>
        <v>36978</v>
      </c>
    </row>
    <row r="33" spans="1:10" ht="69" customHeight="1" x14ac:dyDescent="0.25">
      <c r="A33" s="42" t="s">
        <v>22</v>
      </c>
      <c r="B33" s="11" t="s">
        <v>23</v>
      </c>
      <c r="C33" s="11" t="s">
        <v>24</v>
      </c>
      <c r="D33" s="40" t="s">
        <v>25</v>
      </c>
      <c r="E33" s="13"/>
      <c r="F33" s="13"/>
      <c r="G33" s="16">
        <f t="shared" si="6"/>
        <v>177218</v>
      </c>
      <c r="H33" s="17">
        <v>140240</v>
      </c>
      <c r="I33" s="41">
        <f>36978</f>
        <v>36978</v>
      </c>
      <c r="J33" s="41">
        <f>I33</f>
        <v>36978</v>
      </c>
    </row>
    <row r="34" spans="1:10" ht="70.8" customHeight="1" x14ac:dyDescent="0.25">
      <c r="A34" s="11"/>
      <c r="B34" s="11"/>
      <c r="C34" s="11"/>
      <c r="D34" s="12"/>
      <c r="E34" s="13" t="s">
        <v>153</v>
      </c>
      <c r="F34" s="13" t="s">
        <v>42</v>
      </c>
      <c r="G34" s="14">
        <f>G36</f>
        <v>7131087</v>
      </c>
      <c r="H34" s="14">
        <f>H36</f>
        <v>7122587</v>
      </c>
      <c r="I34" s="14">
        <f>I36</f>
        <v>8500</v>
      </c>
      <c r="J34" s="14">
        <f>J36</f>
        <v>0</v>
      </c>
    </row>
    <row r="35" spans="1:10" ht="24" customHeight="1" x14ac:dyDescent="0.25">
      <c r="A35" s="11"/>
      <c r="B35" s="11"/>
      <c r="C35" s="11"/>
      <c r="D35" s="12"/>
      <c r="E35" s="15" t="s">
        <v>18</v>
      </c>
      <c r="F35" s="13"/>
      <c r="G35" s="16"/>
      <c r="H35" s="17"/>
      <c r="I35" s="18"/>
      <c r="J35" s="19"/>
    </row>
    <row r="36" spans="1:10" s="24" customFormat="1" ht="33.6" customHeight="1" x14ac:dyDescent="0.25">
      <c r="A36" s="20" t="s">
        <v>19</v>
      </c>
      <c r="B36" s="20"/>
      <c r="C36" s="20"/>
      <c r="D36" s="21" t="s">
        <v>20</v>
      </c>
      <c r="E36" s="22"/>
      <c r="F36" s="22"/>
      <c r="G36" s="23">
        <f>G37</f>
        <v>7131087</v>
      </c>
      <c r="H36" s="23">
        <f>H37</f>
        <v>7122587</v>
      </c>
      <c r="I36" s="23">
        <f>I37</f>
        <v>8500</v>
      </c>
      <c r="J36" s="23">
        <f>J37</f>
        <v>0</v>
      </c>
    </row>
    <row r="37" spans="1:10" s="24" customFormat="1" ht="37.200000000000003" customHeight="1" x14ac:dyDescent="0.25">
      <c r="A37" s="25" t="s">
        <v>21</v>
      </c>
      <c r="B37" s="25"/>
      <c r="C37" s="25"/>
      <c r="D37" s="26" t="s">
        <v>20</v>
      </c>
      <c r="E37" s="22"/>
      <c r="F37" s="22"/>
      <c r="G37" s="23">
        <f>SUM(G38:G45)</f>
        <v>7131087</v>
      </c>
      <c r="H37" s="23">
        <f>SUM(H38:H45)</f>
        <v>7122587</v>
      </c>
      <c r="I37" s="23">
        <f>SUM(I38:I45)</f>
        <v>8500</v>
      </c>
      <c r="J37" s="23">
        <f>SUM(J38:J45)</f>
        <v>0</v>
      </c>
    </row>
    <row r="38" spans="1:10" s="24" customFormat="1" ht="56.4" customHeight="1" x14ac:dyDescent="0.25">
      <c r="A38" s="11" t="s">
        <v>160</v>
      </c>
      <c r="B38" s="11" t="s">
        <v>158</v>
      </c>
      <c r="C38" s="11" t="s">
        <v>159</v>
      </c>
      <c r="D38" s="35" t="s">
        <v>161</v>
      </c>
      <c r="E38" s="15"/>
      <c r="F38" s="15"/>
      <c r="G38" s="23">
        <f t="shared" ref="G38:G45" si="8">H38</f>
        <v>100000</v>
      </c>
      <c r="H38" s="29">
        <v>100000</v>
      </c>
      <c r="I38" s="29">
        <v>0</v>
      </c>
      <c r="J38" s="29">
        <f>I38</f>
        <v>0</v>
      </c>
    </row>
    <row r="39" spans="1:10" s="24" customFormat="1" ht="47.4" customHeight="1" x14ac:dyDescent="0.25">
      <c r="A39" s="11" t="s">
        <v>43</v>
      </c>
      <c r="B39" s="11" t="s">
        <v>44</v>
      </c>
      <c r="C39" s="11" t="s">
        <v>45</v>
      </c>
      <c r="D39" s="35" t="s">
        <v>46</v>
      </c>
      <c r="E39" s="15"/>
      <c r="F39" s="15"/>
      <c r="G39" s="23">
        <f t="shared" ref="G39" si="9">H39</f>
        <v>1800</v>
      </c>
      <c r="H39" s="29">
        <v>1800</v>
      </c>
      <c r="I39" s="29">
        <v>0</v>
      </c>
      <c r="J39" s="29">
        <f>I39</f>
        <v>0</v>
      </c>
    </row>
    <row r="40" spans="1:10" s="24" customFormat="1" ht="63" customHeight="1" x14ac:dyDescent="0.25">
      <c r="A40" s="11" t="s">
        <v>47</v>
      </c>
      <c r="B40" s="11" t="s">
        <v>48</v>
      </c>
      <c r="C40" s="11" t="s">
        <v>45</v>
      </c>
      <c r="D40" s="48" t="s">
        <v>49</v>
      </c>
      <c r="E40" s="22"/>
      <c r="F40" s="22"/>
      <c r="G40" s="23">
        <f t="shared" si="8"/>
        <v>500000</v>
      </c>
      <c r="H40" s="29">
        <f>500000</f>
        <v>500000</v>
      </c>
      <c r="I40" s="29">
        <v>0</v>
      </c>
      <c r="J40" s="29">
        <f t="shared" ref="J40:J43" si="10">I40</f>
        <v>0</v>
      </c>
    </row>
    <row r="41" spans="1:10" s="24" customFormat="1" ht="54" customHeight="1" x14ac:dyDescent="0.25">
      <c r="A41" s="11" t="s">
        <v>50</v>
      </c>
      <c r="B41" s="11" t="s">
        <v>51</v>
      </c>
      <c r="C41" s="11" t="s">
        <v>45</v>
      </c>
      <c r="D41" s="48" t="s">
        <v>52</v>
      </c>
      <c r="E41" s="22"/>
      <c r="F41" s="22"/>
      <c r="G41" s="23">
        <f t="shared" si="8"/>
        <v>2000</v>
      </c>
      <c r="H41" s="29">
        <v>2000</v>
      </c>
      <c r="I41" s="29">
        <v>0</v>
      </c>
      <c r="J41" s="29">
        <f>I41</f>
        <v>0</v>
      </c>
    </row>
    <row r="42" spans="1:10" s="24" customFormat="1" ht="51" customHeight="1" x14ac:dyDescent="0.25">
      <c r="A42" s="11" t="s">
        <v>53</v>
      </c>
      <c r="B42" s="11" t="s">
        <v>54</v>
      </c>
      <c r="C42" s="11" t="s">
        <v>45</v>
      </c>
      <c r="D42" s="48" t="s">
        <v>55</v>
      </c>
      <c r="E42" s="22"/>
      <c r="F42" s="22"/>
      <c r="G42" s="23">
        <f t="shared" si="8"/>
        <v>17127</v>
      </c>
      <c r="H42" s="29">
        <v>17127</v>
      </c>
      <c r="I42" s="29">
        <v>0</v>
      </c>
      <c r="J42" s="29">
        <v>0</v>
      </c>
    </row>
    <row r="43" spans="1:10" s="24" customFormat="1" ht="100.2" customHeight="1" x14ac:dyDescent="0.25">
      <c r="A43" s="11" t="s">
        <v>56</v>
      </c>
      <c r="B43" s="11" t="s">
        <v>57</v>
      </c>
      <c r="C43" s="11" t="s">
        <v>58</v>
      </c>
      <c r="D43" s="48" t="s">
        <v>59</v>
      </c>
      <c r="E43" s="22"/>
      <c r="F43" s="22"/>
      <c r="G43" s="23">
        <f t="shared" si="8"/>
        <v>360200</v>
      </c>
      <c r="H43" s="29">
        <v>360200</v>
      </c>
      <c r="I43" s="29">
        <v>0</v>
      </c>
      <c r="J43" s="29">
        <f t="shared" si="10"/>
        <v>0</v>
      </c>
    </row>
    <row r="44" spans="1:10" s="24" customFormat="1" ht="46.8" customHeight="1" x14ac:dyDescent="0.25">
      <c r="A44" s="49" t="s">
        <v>60</v>
      </c>
      <c r="B44" s="49" t="s">
        <v>61</v>
      </c>
      <c r="C44" s="50" t="s">
        <v>62</v>
      </c>
      <c r="D44" s="35" t="s">
        <v>63</v>
      </c>
      <c r="E44" s="22"/>
      <c r="F44" s="22"/>
      <c r="G44" s="23">
        <f>H44+I44</f>
        <v>5244760</v>
      </c>
      <c r="H44" s="29">
        <v>5236260</v>
      </c>
      <c r="I44" s="29">
        <v>8500</v>
      </c>
      <c r="J44" s="29">
        <v>0</v>
      </c>
    </row>
    <row r="45" spans="1:10" s="24" customFormat="1" ht="51" customHeight="1" x14ac:dyDescent="0.25">
      <c r="A45" s="11" t="s">
        <v>64</v>
      </c>
      <c r="B45" s="11">
        <v>3242</v>
      </c>
      <c r="C45" s="11" t="s">
        <v>62</v>
      </c>
      <c r="D45" s="48" t="s">
        <v>65</v>
      </c>
      <c r="E45" s="22"/>
      <c r="F45" s="22"/>
      <c r="G45" s="23">
        <f t="shared" si="8"/>
        <v>905200</v>
      </c>
      <c r="H45" s="29">
        <f>1115200-90000-20000-100000</f>
        <v>905200</v>
      </c>
      <c r="I45" s="29">
        <v>0</v>
      </c>
      <c r="J45" s="29">
        <f>I45</f>
        <v>0</v>
      </c>
    </row>
    <row r="46" spans="1:10" s="24" customFormat="1" ht="100.5" customHeight="1" x14ac:dyDescent="0.25">
      <c r="A46" s="11"/>
      <c r="B46" s="11"/>
      <c r="C46" s="11"/>
      <c r="D46" s="48"/>
      <c r="E46" s="13" t="s">
        <v>66</v>
      </c>
      <c r="F46" s="13" t="s">
        <v>67</v>
      </c>
      <c r="G46" s="14">
        <f>G48</f>
        <v>90000</v>
      </c>
      <c r="H46" s="14">
        <f>H48</f>
        <v>90000</v>
      </c>
      <c r="I46" s="14">
        <f>I48</f>
        <v>0</v>
      </c>
      <c r="J46" s="14">
        <f>J48</f>
        <v>0</v>
      </c>
    </row>
    <row r="47" spans="1:10" s="24" customFormat="1" ht="22.5" customHeight="1" x14ac:dyDescent="0.25">
      <c r="A47" s="11"/>
      <c r="B47" s="11"/>
      <c r="C47" s="11"/>
      <c r="D47" s="48"/>
      <c r="E47" s="15" t="s">
        <v>18</v>
      </c>
      <c r="F47" s="22"/>
      <c r="G47" s="23"/>
      <c r="H47" s="29"/>
      <c r="I47" s="51"/>
      <c r="J47" s="51"/>
    </row>
    <row r="48" spans="1:10" s="24" customFormat="1" ht="40.799999999999997" customHeight="1" x14ac:dyDescent="0.25">
      <c r="A48" s="20" t="s">
        <v>19</v>
      </c>
      <c r="B48" s="20"/>
      <c r="C48" s="20"/>
      <c r="D48" s="21" t="s">
        <v>20</v>
      </c>
      <c r="E48" s="22"/>
      <c r="F48" s="22"/>
      <c r="G48" s="23">
        <f t="shared" ref="G48:J49" si="11">G49</f>
        <v>90000</v>
      </c>
      <c r="H48" s="23">
        <f t="shared" si="11"/>
        <v>90000</v>
      </c>
      <c r="I48" s="23">
        <f t="shared" si="11"/>
        <v>0</v>
      </c>
      <c r="J48" s="23">
        <f t="shared" si="11"/>
        <v>0</v>
      </c>
    </row>
    <row r="49" spans="1:10" s="24" customFormat="1" ht="42" customHeight="1" x14ac:dyDescent="0.25">
      <c r="A49" s="25" t="s">
        <v>21</v>
      </c>
      <c r="B49" s="25"/>
      <c r="C49" s="25"/>
      <c r="D49" s="26" t="s">
        <v>20</v>
      </c>
      <c r="E49" s="22"/>
      <c r="F49" s="22"/>
      <c r="G49" s="23">
        <f t="shared" si="11"/>
        <v>90000</v>
      </c>
      <c r="H49" s="23">
        <f t="shared" si="11"/>
        <v>90000</v>
      </c>
      <c r="I49" s="23">
        <f t="shared" si="11"/>
        <v>0</v>
      </c>
      <c r="J49" s="23">
        <f t="shared" si="11"/>
        <v>0</v>
      </c>
    </row>
    <row r="50" spans="1:10" s="24" customFormat="1" ht="49.2" customHeight="1" x14ac:dyDescent="0.25">
      <c r="A50" s="11" t="s">
        <v>64</v>
      </c>
      <c r="B50" s="11">
        <v>3242</v>
      </c>
      <c r="C50" s="11" t="s">
        <v>62</v>
      </c>
      <c r="D50" s="48" t="s">
        <v>65</v>
      </c>
      <c r="E50" s="15"/>
      <c r="F50" s="15"/>
      <c r="G50" s="23">
        <f>H50</f>
        <v>90000</v>
      </c>
      <c r="H50" s="29">
        <v>90000</v>
      </c>
      <c r="I50" s="29">
        <v>0</v>
      </c>
      <c r="J50" s="29">
        <v>0</v>
      </c>
    </row>
    <row r="51" spans="1:10" s="24" customFormat="1" ht="72" customHeight="1" x14ac:dyDescent="0.25">
      <c r="A51" s="11"/>
      <c r="B51" s="11"/>
      <c r="C51" s="11"/>
      <c r="D51" s="52"/>
      <c r="E51" s="13" t="s">
        <v>68</v>
      </c>
      <c r="F51" s="13" t="s">
        <v>69</v>
      </c>
      <c r="G51" s="14">
        <f>H51+I51</f>
        <v>20000</v>
      </c>
      <c r="H51" s="37">
        <f>H53</f>
        <v>20000</v>
      </c>
      <c r="I51" s="37">
        <f>I53</f>
        <v>0</v>
      </c>
      <c r="J51" s="37">
        <f>J53</f>
        <v>0</v>
      </c>
    </row>
    <row r="52" spans="1:10" s="24" customFormat="1" ht="25.2" customHeight="1" x14ac:dyDescent="0.25">
      <c r="A52" s="11"/>
      <c r="B52" s="11"/>
      <c r="C52" s="11"/>
      <c r="D52" s="52"/>
      <c r="E52" s="31" t="s">
        <v>34</v>
      </c>
      <c r="F52" s="22"/>
      <c r="G52" s="43"/>
      <c r="H52" s="44"/>
      <c r="I52" s="44"/>
      <c r="J52" s="44"/>
    </row>
    <row r="53" spans="1:10" s="24" customFormat="1" ht="33" customHeight="1" x14ac:dyDescent="0.25">
      <c r="A53" s="13" t="s">
        <v>19</v>
      </c>
      <c r="B53" s="13"/>
      <c r="C53" s="13"/>
      <c r="D53" s="39" t="s">
        <v>20</v>
      </c>
      <c r="E53" s="53"/>
      <c r="F53" s="53"/>
      <c r="G53" s="16">
        <f>H53+I53</f>
        <v>20000</v>
      </c>
      <c r="H53" s="19">
        <f t="shared" ref="H53:J54" si="12">H54</f>
        <v>20000</v>
      </c>
      <c r="I53" s="19">
        <f t="shared" si="12"/>
        <v>0</v>
      </c>
      <c r="J53" s="19">
        <f t="shared" si="12"/>
        <v>0</v>
      </c>
    </row>
    <row r="54" spans="1:10" s="24" customFormat="1" ht="36" customHeight="1" x14ac:dyDescent="0.25">
      <c r="A54" s="25" t="s">
        <v>21</v>
      </c>
      <c r="B54" s="25"/>
      <c r="C54" s="25"/>
      <c r="D54" s="26" t="s">
        <v>20</v>
      </c>
      <c r="E54" s="22"/>
      <c r="F54" s="22"/>
      <c r="G54" s="16">
        <f>H54+I54</f>
        <v>20000</v>
      </c>
      <c r="H54" s="19">
        <f t="shared" si="12"/>
        <v>20000</v>
      </c>
      <c r="I54" s="19">
        <f t="shared" si="12"/>
        <v>0</v>
      </c>
      <c r="J54" s="19">
        <f t="shared" si="12"/>
        <v>0</v>
      </c>
    </row>
    <row r="55" spans="1:10" s="24" customFormat="1" ht="50.4" customHeight="1" x14ac:dyDescent="0.25">
      <c r="A55" s="11" t="s">
        <v>64</v>
      </c>
      <c r="B55" s="11">
        <v>3242</v>
      </c>
      <c r="C55" s="11" t="s">
        <v>62</v>
      </c>
      <c r="D55" s="54" t="s">
        <v>65</v>
      </c>
      <c r="E55" s="22"/>
      <c r="F55" s="22"/>
      <c r="G55" s="16">
        <f>H55+I55</f>
        <v>20000</v>
      </c>
      <c r="H55" s="17">
        <v>20000</v>
      </c>
      <c r="I55" s="17">
        <v>0</v>
      </c>
      <c r="J55" s="44">
        <f>I55</f>
        <v>0</v>
      </c>
    </row>
    <row r="56" spans="1:10" s="24" customFormat="1" ht="84" customHeight="1" x14ac:dyDescent="0.25">
      <c r="A56" s="27"/>
      <c r="B56" s="27"/>
      <c r="C56" s="11"/>
      <c r="D56" s="55"/>
      <c r="E56" s="13" t="s">
        <v>70</v>
      </c>
      <c r="F56" s="13" t="s">
        <v>71</v>
      </c>
      <c r="G56" s="14">
        <f>H56+I56</f>
        <v>18030280</v>
      </c>
      <c r="H56" s="56">
        <f>H58</f>
        <v>17975980</v>
      </c>
      <c r="I56" s="56">
        <f>I58</f>
        <v>54300</v>
      </c>
      <c r="J56" s="56">
        <f>J58</f>
        <v>0</v>
      </c>
    </row>
    <row r="57" spans="1:10" ht="27" customHeight="1" x14ac:dyDescent="0.25">
      <c r="A57" s="11"/>
      <c r="B57" s="11"/>
      <c r="C57" s="11"/>
      <c r="D57" s="11"/>
      <c r="E57" s="13" t="s">
        <v>34</v>
      </c>
      <c r="F57" s="13"/>
      <c r="G57" s="16"/>
      <c r="H57" s="19"/>
      <c r="I57" s="19"/>
      <c r="J57" s="19"/>
    </row>
    <row r="58" spans="1:10" s="47" customFormat="1" ht="35.4" customHeight="1" x14ac:dyDescent="0.25">
      <c r="A58" s="13" t="s">
        <v>19</v>
      </c>
      <c r="B58" s="13"/>
      <c r="C58" s="13"/>
      <c r="D58" s="39" t="s">
        <v>20</v>
      </c>
      <c r="E58" s="13"/>
      <c r="F58" s="13"/>
      <c r="G58" s="16">
        <f>H58+I58</f>
        <v>18030280</v>
      </c>
      <c r="H58" s="16">
        <f>H59</f>
        <v>17975980</v>
      </c>
      <c r="I58" s="16">
        <f>I59</f>
        <v>54300</v>
      </c>
      <c r="J58" s="16">
        <f>J59</f>
        <v>0</v>
      </c>
    </row>
    <row r="59" spans="1:10" ht="31.8" customHeight="1" x14ac:dyDescent="0.25">
      <c r="A59" s="25" t="s">
        <v>21</v>
      </c>
      <c r="B59" s="25"/>
      <c r="C59" s="25"/>
      <c r="D59" s="26" t="s">
        <v>20</v>
      </c>
      <c r="E59" s="13"/>
      <c r="F59" s="13"/>
      <c r="G59" s="16">
        <f>H59+I59</f>
        <v>18030280</v>
      </c>
      <c r="H59" s="19">
        <f>SUM(H60:H64)</f>
        <v>17975980</v>
      </c>
      <c r="I59" s="19">
        <f>SUM(I60:I64)</f>
        <v>54300</v>
      </c>
      <c r="J59" s="19">
        <f>SUM(J60:J64)</f>
        <v>0</v>
      </c>
    </row>
    <row r="60" spans="1:10" ht="41.4" customHeight="1" x14ac:dyDescent="0.25">
      <c r="A60" s="11" t="s">
        <v>72</v>
      </c>
      <c r="B60" s="11" t="s">
        <v>73</v>
      </c>
      <c r="C60" s="11" t="s">
        <v>74</v>
      </c>
      <c r="D60" s="57" t="s">
        <v>75</v>
      </c>
      <c r="E60" s="13"/>
      <c r="F60" s="13"/>
      <c r="G60" s="16">
        <f>H60+I60</f>
        <v>2000000</v>
      </c>
      <c r="H60" s="17">
        <v>2000000</v>
      </c>
      <c r="I60" s="17">
        <v>0</v>
      </c>
      <c r="J60" s="19">
        <f>I60</f>
        <v>0</v>
      </c>
    </row>
    <row r="61" spans="1:10" ht="46.5" customHeight="1" x14ac:dyDescent="0.25">
      <c r="A61" s="11" t="s">
        <v>76</v>
      </c>
      <c r="B61" s="11" t="s">
        <v>77</v>
      </c>
      <c r="C61" s="11" t="s">
        <v>74</v>
      </c>
      <c r="D61" s="57" t="s">
        <v>78</v>
      </c>
      <c r="E61" s="13"/>
      <c r="F61" s="13"/>
      <c r="G61" s="16">
        <f>H61+I61</f>
        <v>3600000</v>
      </c>
      <c r="H61" s="17">
        <v>3600000</v>
      </c>
      <c r="I61" s="17">
        <v>0</v>
      </c>
      <c r="J61" s="17">
        <f>I61</f>
        <v>0</v>
      </c>
    </row>
    <row r="62" spans="1:10" s="24" customFormat="1" ht="29.25" customHeight="1" x14ac:dyDescent="0.25">
      <c r="A62" s="11" t="s">
        <v>79</v>
      </c>
      <c r="B62" s="11" t="s">
        <v>80</v>
      </c>
      <c r="C62" s="11" t="s">
        <v>74</v>
      </c>
      <c r="D62" s="40" t="s">
        <v>81</v>
      </c>
      <c r="E62" s="22"/>
      <c r="F62" s="22"/>
      <c r="G62" s="16">
        <f>H62+I62</f>
        <v>9034980</v>
      </c>
      <c r="H62" s="17">
        <v>9034980</v>
      </c>
      <c r="I62" s="17">
        <v>0</v>
      </c>
      <c r="J62" s="17">
        <f>I62</f>
        <v>0</v>
      </c>
    </row>
    <row r="63" spans="1:10" s="24" customFormat="1" ht="63" customHeight="1" x14ac:dyDescent="0.25">
      <c r="A63" s="11" t="s">
        <v>82</v>
      </c>
      <c r="B63" s="11" t="s">
        <v>83</v>
      </c>
      <c r="C63" s="11" t="s">
        <v>84</v>
      </c>
      <c r="D63" s="40" t="s">
        <v>85</v>
      </c>
      <c r="E63" s="22"/>
      <c r="F63" s="22"/>
      <c r="G63" s="16">
        <f t="shared" ref="G63:G64" si="13">H63+I63</f>
        <v>3341000</v>
      </c>
      <c r="H63" s="17">
        <v>3341000</v>
      </c>
      <c r="I63" s="17">
        <v>0</v>
      </c>
      <c r="J63" s="17">
        <f>I63</f>
        <v>0</v>
      </c>
    </row>
    <row r="64" spans="1:10" s="24" customFormat="1" ht="37.200000000000003" customHeight="1" x14ac:dyDescent="0.25">
      <c r="A64" s="11" t="s">
        <v>86</v>
      </c>
      <c r="B64" s="11" t="s">
        <v>87</v>
      </c>
      <c r="C64" s="11" t="s">
        <v>88</v>
      </c>
      <c r="D64" s="40" t="s">
        <v>89</v>
      </c>
      <c r="E64" s="53"/>
      <c r="F64" s="53"/>
      <c r="G64" s="16">
        <f t="shared" si="13"/>
        <v>54300</v>
      </c>
      <c r="H64" s="17">
        <v>0</v>
      </c>
      <c r="I64" s="17">
        <v>54300</v>
      </c>
      <c r="J64" s="17">
        <v>0</v>
      </c>
    </row>
    <row r="65" spans="1:10" ht="102.6" customHeight="1" x14ac:dyDescent="0.25">
      <c r="A65" s="11"/>
      <c r="B65" s="11"/>
      <c r="C65" s="11"/>
      <c r="D65" s="11"/>
      <c r="E65" s="58" t="s">
        <v>90</v>
      </c>
      <c r="F65" s="13" t="s">
        <v>91</v>
      </c>
      <c r="G65" s="14">
        <f>H65+I65</f>
        <v>1902130</v>
      </c>
      <c r="H65" s="37">
        <f>H67</f>
        <v>1802130</v>
      </c>
      <c r="I65" s="37">
        <f>I67</f>
        <v>100000</v>
      </c>
      <c r="J65" s="37">
        <f>J67</f>
        <v>100000</v>
      </c>
    </row>
    <row r="66" spans="1:10" ht="27" customHeight="1" x14ac:dyDescent="0.25">
      <c r="A66" s="11"/>
      <c r="B66" s="11"/>
      <c r="C66" s="11"/>
      <c r="D66" s="11"/>
      <c r="E66" s="31" t="s">
        <v>34</v>
      </c>
      <c r="F66" s="13"/>
      <c r="G66" s="16"/>
      <c r="H66" s="19"/>
      <c r="I66" s="19"/>
      <c r="J66" s="19"/>
    </row>
    <row r="67" spans="1:10" ht="34.200000000000003" customHeight="1" x14ac:dyDescent="0.25">
      <c r="A67" s="13" t="s">
        <v>19</v>
      </c>
      <c r="B67" s="13"/>
      <c r="C67" s="13"/>
      <c r="D67" s="39" t="s">
        <v>20</v>
      </c>
      <c r="E67" s="13"/>
      <c r="F67" s="13"/>
      <c r="G67" s="16">
        <f t="shared" ref="G67:G72" si="14">H67+I67</f>
        <v>1902130</v>
      </c>
      <c r="H67" s="16">
        <f>H68</f>
        <v>1802130</v>
      </c>
      <c r="I67" s="16">
        <f>I68</f>
        <v>100000</v>
      </c>
      <c r="J67" s="16">
        <f>J68</f>
        <v>100000</v>
      </c>
    </row>
    <row r="68" spans="1:10" ht="33" customHeight="1" x14ac:dyDescent="0.25">
      <c r="A68" s="25" t="s">
        <v>21</v>
      </c>
      <c r="B68" s="25"/>
      <c r="C68" s="25"/>
      <c r="D68" s="26" t="s">
        <v>20</v>
      </c>
      <c r="E68" s="13"/>
      <c r="F68" s="13"/>
      <c r="G68" s="16">
        <f t="shared" si="14"/>
        <v>1902130</v>
      </c>
      <c r="H68" s="19">
        <f>SUM(H69:H71)</f>
        <v>1802130</v>
      </c>
      <c r="I68" s="19">
        <f>SUM(I69:I71)</f>
        <v>100000</v>
      </c>
      <c r="J68" s="19">
        <f>SUM(J69:J71)</f>
        <v>100000</v>
      </c>
    </row>
    <row r="69" spans="1:10" ht="48" customHeight="1" x14ac:dyDescent="0.25">
      <c r="A69" s="11" t="s">
        <v>92</v>
      </c>
      <c r="B69" s="11" t="s">
        <v>93</v>
      </c>
      <c r="C69" s="11" t="s">
        <v>94</v>
      </c>
      <c r="D69" s="57" t="s">
        <v>95</v>
      </c>
      <c r="E69" s="31"/>
      <c r="F69" s="31"/>
      <c r="G69" s="16">
        <f t="shared" si="14"/>
        <v>400000</v>
      </c>
      <c r="H69" s="17">
        <v>300000</v>
      </c>
      <c r="I69" s="17">
        <v>100000</v>
      </c>
      <c r="J69" s="17">
        <f>I69</f>
        <v>100000</v>
      </c>
    </row>
    <row r="70" spans="1:10" ht="31.2" customHeight="1" x14ac:dyDescent="0.25">
      <c r="A70" s="11" t="s">
        <v>96</v>
      </c>
      <c r="B70" s="11" t="s">
        <v>97</v>
      </c>
      <c r="C70" s="11" t="s">
        <v>94</v>
      </c>
      <c r="D70" s="57" t="s">
        <v>98</v>
      </c>
      <c r="E70" s="31"/>
      <c r="F70" s="31"/>
      <c r="G70" s="16">
        <f t="shared" si="14"/>
        <v>1446930</v>
      </c>
      <c r="H70" s="17">
        <v>1446930</v>
      </c>
      <c r="I70" s="17">
        <v>0</v>
      </c>
      <c r="J70" s="17">
        <f>I70</f>
        <v>0</v>
      </c>
    </row>
    <row r="71" spans="1:10" s="24" customFormat="1" ht="30.6" customHeight="1" x14ac:dyDescent="0.25">
      <c r="A71" s="11" t="s">
        <v>37</v>
      </c>
      <c r="B71" s="11">
        <v>9770</v>
      </c>
      <c r="C71" s="11" t="s">
        <v>38</v>
      </c>
      <c r="D71" s="40" t="s">
        <v>99</v>
      </c>
      <c r="E71" s="22"/>
      <c r="F71" s="22"/>
      <c r="G71" s="16">
        <f t="shared" si="14"/>
        <v>55200</v>
      </c>
      <c r="H71" s="17">
        <f>H72</f>
        <v>55200</v>
      </c>
      <c r="I71" s="17">
        <v>0</v>
      </c>
      <c r="J71" s="17">
        <f>I71</f>
        <v>0</v>
      </c>
    </row>
    <row r="72" spans="1:10" s="24" customFormat="1" ht="85.2" customHeight="1" x14ac:dyDescent="0.25">
      <c r="A72" s="11"/>
      <c r="B72" s="11"/>
      <c r="C72" s="11"/>
      <c r="D72" s="36" t="s">
        <v>100</v>
      </c>
      <c r="E72" s="22"/>
      <c r="F72" s="22"/>
      <c r="G72" s="16">
        <f t="shared" si="14"/>
        <v>55200</v>
      </c>
      <c r="H72" s="17">
        <v>55200</v>
      </c>
      <c r="I72" s="17">
        <v>0</v>
      </c>
      <c r="J72" s="17">
        <f>I72</f>
        <v>0</v>
      </c>
    </row>
    <row r="73" spans="1:10" ht="74.400000000000006" customHeight="1" x14ac:dyDescent="0.25">
      <c r="A73" s="11"/>
      <c r="B73" s="11"/>
      <c r="C73" s="11"/>
      <c r="D73" s="11"/>
      <c r="E73" s="13" t="s">
        <v>101</v>
      </c>
      <c r="F73" s="13" t="s">
        <v>102</v>
      </c>
      <c r="G73" s="14">
        <f>H73+I73</f>
        <v>1357308</v>
      </c>
      <c r="H73" s="14">
        <f>H75</f>
        <v>1357308</v>
      </c>
      <c r="I73" s="14">
        <f t="shared" ref="I73:J73" si="15">I75</f>
        <v>0</v>
      </c>
      <c r="J73" s="14">
        <f t="shared" si="15"/>
        <v>0</v>
      </c>
    </row>
    <row r="74" spans="1:10" ht="27" customHeight="1" x14ac:dyDescent="0.25">
      <c r="A74" s="11"/>
      <c r="B74" s="11"/>
      <c r="C74" s="11"/>
      <c r="D74" s="11"/>
      <c r="E74" s="31" t="s">
        <v>34</v>
      </c>
      <c r="F74" s="13"/>
      <c r="G74" s="16"/>
      <c r="H74" s="17"/>
      <c r="I74" s="41"/>
      <c r="J74" s="41"/>
    </row>
    <row r="75" spans="1:10" ht="52.8" customHeight="1" x14ac:dyDescent="0.25">
      <c r="A75" s="25" t="s">
        <v>26</v>
      </c>
      <c r="B75" s="11"/>
      <c r="C75" s="11"/>
      <c r="D75" s="30" t="s">
        <v>27</v>
      </c>
      <c r="E75" s="13"/>
      <c r="F75" s="13"/>
      <c r="G75" s="16">
        <f>G76</f>
        <v>1357308</v>
      </c>
      <c r="H75" s="16">
        <f>H76</f>
        <v>1357308</v>
      </c>
      <c r="I75" s="16">
        <f>I76</f>
        <v>0</v>
      </c>
      <c r="J75" s="16">
        <f>J76</f>
        <v>0</v>
      </c>
    </row>
    <row r="76" spans="1:10" ht="50.25" customHeight="1" x14ac:dyDescent="0.25">
      <c r="A76" s="25" t="s">
        <v>28</v>
      </c>
      <c r="B76" s="11"/>
      <c r="C76" s="11"/>
      <c r="D76" s="30" t="s">
        <v>27</v>
      </c>
      <c r="E76" s="13"/>
      <c r="F76" s="13"/>
      <c r="G76" s="16">
        <f>H76+I76</f>
        <v>1357308</v>
      </c>
      <c r="H76" s="16">
        <f>H78+H79+H77</f>
        <v>1357308</v>
      </c>
      <c r="I76" s="16">
        <f t="shared" ref="I76:J76" si="16">I78+I79</f>
        <v>0</v>
      </c>
      <c r="J76" s="16">
        <f t="shared" si="16"/>
        <v>0</v>
      </c>
    </row>
    <row r="77" spans="1:10" ht="50.25" customHeight="1" x14ac:dyDescent="0.25">
      <c r="A77" s="11" t="s">
        <v>154</v>
      </c>
      <c r="B77" s="11" t="s">
        <v>58</v>
      </c>
      <c r="C77" s="11" t="s">
        <v>163</v>
      </c>
      <c r="D77" s="40" t="s">
        <v>155</v>
      </c>
      <c r="E77" s="31"/>
      <c r="F77" s="31"/>
      <c r="G77" s="16">
        <f>SUM(H77:I77)</f>
        <v>800000</v>
      </c>
      <c r="H77" s="41">
        <v>800000</v>
      </c>
      <c r="I77" s="41">
        <v>0</v>
      </c>
      <c r="J77" s="41">
        <v>0</v>
      </c>
    </row>
    <row r="78" spans="1:10" ht="33" customHeight="1" x14ac:dyDescent="0.25">
      <c r="A78" s="11" t="s">
        <v>103</v>
      </c>
      <c r="B78" s="11" t="s">
        <v>104</v>
      </c>
      <c r="C78" s="11" t="s">
        <v>105</v>
      </c>
      <c r="D78" s="59" t="s">
        <v>106</v>
      </c>
      <c r="E78" s="33"/>
      <c r="F78" s="13"/>
      <c r="G78" s="16">
        <f>H78+I78</f>
        <v>517308</v>
      </c>
      <c r="H78" s="17">
        <v>517308</v>
      </c>
      <c r="I78" s="41">
        <v>0</v>
      </c>
      <c r="J78" s="41">
        <f>I78</f>
        <v>0</v>
      </c>
    </row>
    <row r="79" spans="1:10" ht="88.8" customHeight="1" x14ac:dyDescent="0.25">
      <c r="A79" s="11" t="s">
        <v>107</v>
      </c>
      <c r="B79" s="11">
        <v>3140</v>
      </c>
      <c r="C79" s="11" t="s">
        <v>108</v>
      </c>
      <c r="D79" s="40" t="s">
        <v>109</v>
      </c>
      <c r="E79" s="13"/>
      <c r="F79" s="13"/>
      <c r="G79" s="16">
        <f>H79</f>
        <v>40000</v>
      </c>
      <c r="H79" s="17">
        <v>40000</v>
      </c>
      <c r="I79" s="41">
        <v>0</v>
      </c>
      <c r="J79" s="41">
        <v>0</v>
      </c>
    </row>
    <row r="80" spans="1:10" ht="48" customHeight="1" x14ac:dyDescent="0.25">
      <c r="A80" s="25"/>
      <c r="B80" s="25"/>
      <c r="C80" s="25"/>
      <c r="D80" s="26"/>
      <c r="E80" s="13" t="s">
        <v>110</v>
      </c>
      <c r="F80" s="13" t="s">
        <v>111</v>
      </c>
      <c r="G80" s="14">
        <f>G82</f>
        <v>50000</v>
      </c>
      <c r="H80" s="14">
        <f>H82</f>
        <v>50000</v>
      </c>
      <c r="I80" s="14">
        <f>I82</f>
        <v>0</v>
      </c>
      <c r="J80" s="14">
        <f>J82</f>
        <v>0</v>
      </c>
    </row>
    <row r="81" spans="1:10" ht="21.6" customHeight="1" x14ac:dyDescent="0.25">
      <c r="A81" s="25"/>
      <c r="B81" s="25"/>
      <c r="C81" s="25"/>
      <c r="D81" s="26"/>
      <c r="E81" s="31" t="s">
        <v>34</v>
      </c>
      <c r="F81" s="13"/>
      <c r="G81" s="16"/>
      <c r="H81" s="19"/>
      <c r="I81" s="19"/>
      <c r="J81" s="19"/>
    </row>
    <row r="82" spans="1:10" ht="46.8" customHeight="1" x14ac:dyDescent="0.25">
      <c r="A82" s="25" t="s">
        <v>26</v>
      </c>
      <c r="B82" s="25"/>
      <c r="C82" s="25"/>
      <c r="D82" s="30" t="s">
        <v>27</v>
      </c>
      <c r="E82" s="22"/>
      <c r="F82" s="22"/>
      <c r="G82" s="16">
        <f>H82</f>
        <v>50000</v>
      </c>
      <c r="H82" s="16">
        <f>H83</f>
        <v>50000</v>
      </c>
      <c r="I82" s="16">
        <f>I83</f>
        <v>0</v>
      </c>
      <c r="J82" s="16">
        <f>J83</f>
        <v>0</v>
      </c>
    </row>
    <row r="83" spans="1:10" ht="43.8" customHeight="1" x14ac:dyDescent="0.25">
      <c r="A83" s="25" t="s">
        <v>28</v>
      </c>
      <c r="B83" s="25"/>
      <c r="C83" s="25"/>
      <c r="D83" s="30" t="s">
        <v>27</v>
      </c>
      <c r="E83" s="22"/>
      <c r="F83" s="22"/>
      <c r="G83" s="16">
        <f>H83</f>
        <v>50000</v>
      </c>
      <c r="H83" s="19">
        <f>H84</f>
        <v>50000</v>
      </c>
      <c r="I83" s="19">
        <f t="shared" ref="I83:J83" si="17">I84</f>
        <v>0</v>
      </c>
      <c r="J83" s="19">
        <f t="shared" si="17"/>
        <v>0</v>
      </c>
    </row>
    <row r="84" spans="1:10" ht="33.75" customHeight="1" x14ac:dyDescent="0.25">
      <c r="A84" s="11" t="s">
        <v>112</v>
      </c>
      <c r="B84" s="11" t="s">
        <v>113</v>
      </c>
      <c r="C84" s="11" t="s">
        <v>108</v>
      </c>
      <c r="D84" s="40" t="s">
        <v>114</v>
      </c>
      <c r="E84" s="22"/>
      <c r="F84" s="22"/>
      <c r="G84" s="16">
        <f>H84</f>
        <v>50000</v>
      </c>
      <c r="H84" s="17">
        <v>50000</v>
      </c>
      <c r="I84" s="17">
        <v>0</v>
      </c>
      <c r="J84" s="17">
        <v>0</v>
      </c>
    </row>
    <row r="85" spans="1:10" ht="83.4" customHeight="1" x14ac:dyDescent="0.25">
      <c r="A85" s="25"/>
      <c r="B85" s="25"/>
      <c r="C85" s="25"/>
      <c r="D85" s="26"/>
      <c r="E85" s="13" t="s">
        <v>115</v>
      </c>
      <c r="F85" s="13" t="s">
        <v>116</v>
      </c>
      <c r="G85" s="14">
        <f>G87+G92</f>
        <v>354000</v>
      </c>
      <c r="H85" s="14">
        <f>H87+H92</f>
        <v>354000</v>
      </c>
      <c r="I85" s="14">
        <f>I87+I92</f>
        <v>0</v>
      </c>
      <c r="J85" s="14">
        <f>J87+J92</f>
        <v>0</v>
      </c>
    </row>
    <row r="86" spans="1:10" ht="25.8" customHeight="1" x14ac:dyDescent="0.25">
      <c r="A86" s="25"/>
      <c r="B86" s="25"/>
      <c r="C86" s="25"/>
      <c r="D86" s="26"/>
      <c r="E86" s="31" t="s">
        <v>34</v>
      </c>
      <c r="F86" s="13"/>
      <c r="G86" s="43"/>
      <c r="H86" s="44"/>
      <c r="I86" s="45"/>
      <c r="J86" s="45"/>
    </row>
    <row r="87" spans="1:10" s="24" customFormat="1" ht="50.4" customHeight="1" x14ac:dyDescent="0.25">
      <c r="A87" s="25" t="s">
        <v>26</v>
      </c>
      <c r="B87" s="13"/>
      <c r="C87" s="13"/>
      <c r="D87" s="30" t="s">
        <v>27</v>
      </c>
      <c r="E87" s="53"/>
      <c r="F87" s="53"/>
      <c r="G87" s="16">
        <f t="shared" ref="G87:G91" si="18">H87+I87</f>
        <v>254000</v>
      </c>
      <c r="H87" s="19">
        <f t="shared" ref="H87:J87" si="19">H88</f>
        <v>254000</v>
      </c>
      <c r="I87" s="19">
        <f t="shared" si="19"/>
        <v>0</v>
      </c>
      <c r="J87" s="19">
        <f t="shared" si="19"/>
        <v>0</v>
      </c>
    </row>
    <row r="88" spans="1:10" s="24" customFormat="1" ht="51" customHeight="1" x14ac:dyDescent="0.25">
      <c r="A88" s="25" t="s">
        <v>28</v>
      </c>
      <c r="B88" s="25"/>
      <c r="C88" s="25"/>
      <c r="D88" s="30" t="s">
        <v>27</v>
      </c>
      <c r="E88" s="22"/>
      <c r="F88" s="22"/>
      <c r="G88" s="16">
        <f>H88+I88</f>
        <v>254000</v>
      </c>
      <c r="H88" s="19">
        <f>SUM(H89:H91)</f>
        <v>254000</v>
      </c>
      <c r="I88" s="19">
        <f t="shared" ref="I88:J88" si="20">SUM(I89:I91)</f>
        <v>0</v>
      </c>
      <c r="J88" s="19">
        <f t="shared" si="20"/>
        <v>0</v>
      </c>
    </row>
    <row r="89" spans="1:10" s="24" customFormat="1" ht="50.4" customHeight="1" x14ac:dyDescent="0.25">
      <c r="A89" s="11" t="s">
        <v>117</v>
      </c>
      <c r="B89" s="11" t="s">
        <v>118</v>
      </c>
      <c r="C89" s="11" t="s">
        <v>119</v>
      </c>
      <c r="D89" s="40" t="s">
        <v>120</v>
      </c>
      <c r="E89" s="22"/>
      <c r="F89" s="22"/>
      <c r="G89" s="16">
        <f t="shared" si="18"/>
        <v>100000</v>
      </c>
      <c r="H89" s="17">
        <v>100000</v>
      </c>
      <c r="I89" s="17">
        <v>0</v>
      </c>
      <c r="J89" s="17">
        <v>0</v>
      </c>
    </row>
    <row r="90" spans="1:10" s="24" customFormat="1" ht="32.4" customHeight="1" x14ac:dyDescent="0.25">
      <c r="A90" s="11" t="s">
        <v>121</v>
      </c>
      <c r="B90" s="11" t="s">
        <v>122</v>
      </c>
      <c r="C90" s="11" t="s">
        <v>119</v>
      </c>
      <c r="D90" s="40" t="s">
        <v>123</v>
      </c>
      <c r="E90" s="22"/>
      <c r="F90" s="22"/>
      <c r="G90" s="16">
        <f t="shared" si="18"/>
        <v>94000</v>
      </c>
      <c r="H90" s="17">
        <v>94000</v>
      </c>
      <c r="I90" s="17">
        <f t="shared" ref="I90:J90" si="21">I97</f>
        <v>0</v>
      </c>
      <c r="J90" s="17">
        <f t="shared" si="21"/>
        <v>0</v>
      </c>
    </row>
    <row r="91" spans="1:10" s="24" customFormat="1" ht="53.25" customHeight="1" x14ac:dyDescent="0.25">
      <c r="A91" s="11" t="s">
        <v>124</v>
      </c>
      <c r="B91" s="11" t="s">
        <v>125</v>
      </c>
      <c r="C91" s="11" t="s">
        <v>119</v>
      </c>
      <c r="D91" s="57" t="s">
        <v>126</v>
      </c>
      <c r="E91" s="22"/>
      <c r="F91" s="22"/>
      <c r="G91" s="16">
        <f t="shared" si="18"/>
        <v>60000</v>
      </c>
      <c r="H91" s="17">
        <v>60000</v>
      </c>
      <c r="I91" s="17">
        <v>0</v>
      </c>
      <c r="J91" s="17">
        <f>I91</f>
        <v>0</v>
      </c>
    </row>
    <row r="92" spans="1:10" s="24" customFormat="1" ht="49.8" customHeight="1" x14ac:dyDescent="0.25">
      <c r="A92" s="25" t="s">
        <v>127</v>
      </c>
      <c r="B92" s="13"/>
      <c r="C92" s="13"/>
      <c r="D92" s="30" t="s">
        <v>128</v>
      </c>
      <c r="E92" s="53"/>
      <c r="F92" s="53"/>
      <c r="G92" s="16">
        <f>H92+I92</f>
        <v>100000</v>
      </c>
      <c r="H92" s="19">
        <f>H93</f>
        <v>100000</v>
      </c>
      <c r="I92" s="19">
        <f t="shared" ref="I92:J92" si="22">I93</f>
        <v>0</v>
      </c>
      <c r="J92" s="19">
        <f t="shared" si="22"/>
        <v>0</v>
      </c>
    </row>
    <row r="93" spans="1:10" s="24" customFormat="1" ht="46.2" customHeight="1" x14ac:dyDescent="0.25">
      <c r="A93" s="25" t="s">
        <v>129</v>
      </c>
      <c r="B93" s="25"/>
      <c r="C93" s="25"/>
      <c r="D93" s="30" t="s">
        <v>128</v>
      </c>
      <c r="E93" s="22"/>
      <c r="F93" s="22"/>
      <c r="G93" s="16">
        <f>H93+I93</f>
        <v>100000</v>
      </c>
      <c r="H93" s="19">
        <f>H94</f>
        <v>100000</v>
      </c>
      <c r="I93" s="19">
        <f t="shared" ref="I93:J93" si="23">SUM(I94:I96)</f>
        <v>0</v>
      </c>
      <c r="J93" s="19">
        <f t="shared" si="23"/>
        <v>0</v>
      </c>
    </row>
    <row r="94" spans="1:10" s="24" customFormat="1" ht="36.75" customHeight="1" x14ac:dyDescent="0.25">
      <c r="A94" s="11" t="s">
        <v>130</v>
      </c>
      <c r="B94" s="11" t="s">
        <v>131</v>
      </c>
      <c r="C94" s="11" t="s">
        <v>38</v>
      </c>
      <c r="D94" s="40" t="s">
        <v>132</v>
      </c>
      <c r="E94" s="22"/>
      <c r="F94" s="22"/>
      <c r="G94" s="16">
        <f t="shared" ref="G94:G95" si="24">H94+I94</f>
        <v>100000</v>
      </c>
      <c r="H94" s="17">
        <f>H95</f>
        <v>100000</v>
      </c>
      <c r="I94" s="17">
        <f t="shared" ref="I94:J94" si="25">I95</f>
        <v>0</v>
      </c>
      <c r="J94" s="17">
        <f t="shared" si="25"/>
        <v>0</v>
      </c>
    </row>
    <row r="95" spans="1:10" s="24" customFormat="1" ht="46.2" customHeight="1" x14ac:dyDescent="0.25">
      <c r="A95" s="42"/>
      <c r="B95" s="42"/>
      <c r="C95" s="42"/>
      <c r="D95" s="61" t="s">
        <v>133</v>
      </c>
      <c r="E95" s="22"/>
      <c r="F95" s="22"/>
      <c r="G95" s="43">
        <f t="shared" si="24"/>
        <v>100000</v>
      </c>
      <c r="H95" s="44">
        <v>100000</v>
      </c>
      <c r="I95" s="44">
        <v>0</v>
      </c>
      <c r="J95" s="44">
        <v>0</v>
      </c>
    </row>
    <row r="96" spans="1:10" s="24" customFormat="1" ht="75" customHeight="1" x14ac:dyDescent="0.25">
      <c r="A96" s="11"/>
      <c r="B96" s="11"/>
      <c r="C96" s="11"/>
      <c r="D96" s="48"/>
      <c r="E96" s="13" t="s">
        <v>134</v>
      </c>
      <c r="F96" s="13" t="s">
        <v>135</v>
      </c>
      <c r="G96" s="14">
        <f>H96+I96</f>
        <v>100000</v>
      </c>
      <c r="H96" s="14">
        <f>H98</f>
        <v>100000</v>
      </c>
      <c r="I96" s="14">
        <f t="shared" ref="I96:J96" si="26">I98</f>
        <v>0</v>
      </c>
      <c r="J96" s="14">
        <f t="shared" si="26"/>
        <v>0</v>
      </c>
    </row>
    <row r="97" spans="1:11" s="24" customFormat="1" ht="29.4" customHeight="1" x14ac:dyDescent="0.25">
      <c r="A97" s="11"/>
      <c r="B97" s="11"/>
      <c r="C97" s="11"/>
      <c r="D97" s="48"/>
      <c r="E97" s="15" t="s">
        <v>18</v>
      </c>
      <c r="F97" s="22"/>
      <c r="G97" s="23"/>
      <c r="H97" s="29"/>
      <c r="I97" s="51"/>
      <c r="J97" s="51"/>
    </row>
    <row r="98" spans="1:11" s="24" customFormat="1" ht="38.4" customHeight="1" x14ac:dyDescent="0.25">
      <c r="A98" s="25" t="s">
        <v>136</v>
      </c>
      <c r="B98" s="20"/>
      <c r="C98" s="20"/>
      <c r="D98" s="21" t="s">
        <v>137</v>
      </c>
      <c r="E98" s="22"/>
      <c r="F98" s="22"/>
      <c r="G98" s="23">
        <f t="shared" ref="G98:J99" si="27">G99</f>
        <v>100000</v>
      </c>
      <c r="H98" s="23">
        <f t="shared" si="27"/>
        <v>100000</v>
      </c>
      <c r="I98" s="23">
        <f t="shared" si="27"/>
        <v>0</v>
      </c>
      <c r="J98" s="23">
        <f t="shared" si="27"/>
        <v>0</v>
      </c>
    </row>
    <row r="99" spans="1:11" s="24" customFormat="1" ht="38.4" customHeight="1" x14ac:dyDescent="0.25">
      <c r="A99" s="25" t="s">
        <v>138</v>
      </c>
      <c r="B99" s="25"/>
      <c r="C99" s="25"/>
      <c r="D99" s="21" t="s">
        <v>137</v>
      </c>
      <c r="E99" s="22"/>
      <c r="F99" s="22"/>
      <c r="G99" s="23">
        <f t="shared" si="27"/>
        <v>100000</v>
      </c>
      <c r="H99" s="23">
        <f t="shared" si="27"/>
        <v>100000</v>
      </c>
      <c r="I99" s="23">
        <f t="shared" si="27"/>
        <v>0</v>
      </c>
      <c r="J99" s="23">
        <f t="shared" si="27"/>
        <v>0</v>
      </c>
    </row>
    <row r="100" spans="1:11" s="24" customFormat="1" ht="49.8" customHeight="1" x14ac:dyDescent="0.25">
      <c r="A100" s="11" t="s">
        <v>139</v>
      </c>
      <c r="B100" s="11" t="s">
        <v>140</v>
      </c>
      <c r="C100" s="11" t="s">
        <v>108</v>
      </c>
      <c r="D100" s="35" t="s">
        <v>141</v>
      </c>
      <c r="E100" s="15"/>
      <c r="F100" s="15"/>
      <c r="G100" s="23">
        <f>H100</f>
        <v>100000</v>
      </c>
      <c r="H100" s="29">
        <v>100000</v>
      </c>
      <c r="I100" s="29">
        <v>0</v>
      </c>
      <c r="J100" s="29">
        <f>I100</f>
        <v>0</v>
      </c>
    </row>
    <row r="101" spans="1:11" s="24" customFormat="1" ht="67.2" customHeight="1" x14ac:dyDescent="0.25">
      <c r="A101" s="11"/>
      <c r="B101" s="11"/>
      <c r="C101" s="11"/>
      <c r="D101" s="11"/>
      <c r="E101" s="62" t="s">
        <v>142</v>
      </c>
      <c r="F101" s="13" t="s">
        <v>143</v>
      </c>
      <c r="G101" s="14">
        <f>G103</f>
        <v>200000</v>
      </c>
      <c r="H101" s="14">
        <f>H103</f>
        <v>200000</v>
      </c>
      <c r="I101" s="14">
        <f>I103</f>
        <v>0</v>
      </c>
      <c r="J101" s="14">
        <f>J103</f>
        <v>0</v>
      </c>
    </row>
    <row r="102" spans="1:11" ht="23.4" customHeight="1" x14ac:dyDescent="0.25">
      <c r="A102" s="11"/>
      <c r="B102" s="11"/>
      <c r="C102" s="11"/>
      <c r="D102" s="11"/>
      <c r="E102" s="55" t="s">
        <v>18</v>
      </c>
      <c r="F102" s="13"/>
      <c r="G102" s="16"/>
      <c r="H102" s="16"/>
      <c r="I102" s="17"/>
      <c r="J102" s="19"/>
    </row>
    <row r="103" spans="1:11" s="47" customFormat="1" ht="48" customHeight="1" x14ac:dyDescent="0.25">
      <c r="A103" s="25" t="s">
        <v>144</v>
      </c>
      <c r="B103" s="25"/>
      <c r="C103" s="25"/>
      <c r="D103" s="30" t="s">
        <v>145</v>
      </c>
      <c r="E103" s="13"/>
      <c r="F103" s="13"/>
      <c r="G103" s="16">
        <f>G104</f>
        <v>200000</v>
      </c>
      <c r="H103" s="16">
        <f>H104</f>
        <v>200000</v>
      </c>
      <c r="I103" s="16">
        <f>I104</f>
        <v>0</v>
      </c>
      <c r="J103" s="16">
        <f>J104</f>
        <v>0</v>
      </c>
    </row>
    <row r="104" spans="1:11" s="47" customFormat="1" ht="46.8" customHeight="1" x14ac:dyDescent="0.25">
      <c r="A104" s="25" t="s">
        <v>146</v>
      </c>
      <c r="B104" s="25"/>
      <c r="C104" s="25"/>
      <c r="D104" s="30" t="s">
        <v>145</v>
      </c>
      <c r="E104" s="13"/>
      <c r="F104" s="13"/>
      <c r="G104" s="16">
        <f>H104+I104</f>
        <v>200000</v>
      </c>
      <c r="H104" s="16">
        <f>H105</f>
        <v>200000</v>
      </c>
      <c r="I104" s="16">
        <f>I105</f>
        <v>0</v>
      </c>
      <c r="J104" s="16">
        <f>J105</f>
        <v>0</v>
      </c>
    </row>
    <row r="105" spans="1:11" ht="30" customHeight="1" x14ac:dyDescent="0.25">
      <c r="A105" s="27" t="s">
        <v>147</v>
      </c>
      <c r="B105" s="27" t="s">
        <v>148</v>
      </c>
      <c r="C105" s="27" t="s">
        <v>149</v>
      </c>
      <c r="D105" s="60" t="s">
        <v>150</v>
      </c>
      <c r="E105" s="13"/>
      <c r="F105" s="13"/>
      <c r="G105" s="16">
        <f>H105+I105</f>
        <v>200000</v>
      </c>
      <c r="H105" s="17">
        <v>200000</v>
      </c>
      <c r="I105" s="17">
        <v>0</v>
      </c>
      <c r="J105" s="17">
        <v>0</v>
      </c>
    </row>
    <row r="106" spans="1:11" ht="40.5" customHeight="1" x14ac:dyDescent="0.25">
      <c r="A106" s="79" t="s">
        <v>12</v>
      </c>
      <c r="B106" s="79"/>
      <c r="C106" s="79"/>
      <c r="D106" s="79"/>
      <c r="E106" s="79"/>
      <c r="F106" s="13"/>
      <c r="G106" s="16">
        <f>H106+I106</f>
        <v>36871665</v>
      </c>
      <c r="H106" s="16">
        <f>SUM(H9,H17,H22,H29,H34,H46,H51,H56,H65,H73,H80,H85,H96,H101)</f>
        <v>35399327</v>
      </c>
      <c r="I106" s="16">
        <f>SUM(I9,I17,I22,I29,I34,I46,I51,I56,I65,I73,I80,I85,I96,I101)</f>
        <v>1472338</v>
      </c>
      <c r="J106" s="16">
        <f>SUM(J9,J17,J22,J29,J34,J46,J51,J56,J65,J73,J80,J85,J96,J101)</f>
        <v>1409538</v>
      </c>
    </row>
    <row r="107" spans="1:11" s="63" customFormat="1" ht="74.400000000000006" customHeight="1" x14ac:dyDescent="0.25">
      <c r="A107" s="80"/>
      <c r="B107" s="80"/>
      <c r="C107" s="80"/>
      <c r="D107" s="80"/>
      <c r="F107" s="64"/>
      <c r="G107" s="70"/>
      <c r="H107" s="70"/>
      <c r="I107" s="70"/>
      <c r="J107" s="70"/>
      <c r="K107" s="65"/>
    </row>
    <row r="108" spans="1:11" s="67" customFormat="1" ht="27.75" customHeight="1" x14ac:dyDescent="0.25">
      <c r="A108" s="80" t="s">
        <v>151</v>
      </c>
      <c r="B108" s="80"/>
      <c r="C108" s="80"/>
      <c r="D108" s="80"/>
      <c r="E108" s="47"/>
      <c r="F108" s="47"/>
      <c r="G108" s="66"/>
      <c r="H108" s="4"/>
      <c r="I108" s="81" t="s">
        <v>152</v>
      </c>
      <c r="J108" s="81"/>
    </row>
    <row r="109" spans="1:11" s="67" customFormat="1" ht="24" customHeight="1" x14ac:dyDescent="0.25">
      <c r="A109" s="69"/>
      <c r="B109" s="69"/>
      <c r="C109" s="71"/>
      <c r="D109" s="72"/>
      <c r="E109" s="47"/>
      <c r="F109" s="47"/>
      <c r="G109" s="68"/>
      <c r="H109" s="4"/>
      <c r="I109" s="4"/>
      <c r="J109" s="4"/>
    </row>
    <row r="110" spans="1:11" s="67" customFormat="1" x14ac:dyDescent="0.25">
      <c r="A110" s="69"/>
      <c r="B110" s="69"/>
      <c r="C110" s="69"/>
      <c r="D110" s="69"/>
      <c r="E110" s="47"/>
      <c r="F110" s="47"/>
      <c r="G110" s="66"/>
      <c r="H110" s="4"/>
      <c r="I110" s="4"/>
      <c r="J110" s="4"/>
    </row>
    <row r="111" spans="1:11" s="67" customFormat="1" x14ac:dyDescent="0.25">
      <c r="A111" s="69"/>
      <c r="B111" s="69"/>
      <c r="C111" s="69"/>
      <c r="D111" s="69"/>
      <c r="E111" s="47"/>
      <c r="F111" s="47"/>
      <c r="G111" s="66"/>
      <c r="H111" s="4"/>
      <c r="I111" s="4"/>
      <c r="J111" s="4"/>
    </row>
    <row r="112" spans="1:11" s="67" customFormat="1" x14ac:dyDescent="0.25">
      <c r="A112" s="69"/>
      <c r="B112" s="69"/>
      <c r="C112" s="69"/>
      <c r="D112" s="69"/>
      <c r="E112" s="47"/>
      <c r="F112" s="47"/>
      <c r="G112" s="66"/>
      <c r="H112" s="4"/>
      <c r="I112" s="4"/>
      <c r="J112" s="4"/>
    </row>
    <row r="113" spans="1:10" s="67" customFormat="1" x14ac:dyDescent="0.25">
      <c r="A113" s="69"/>
      <c r="B113" s="69"/>
      <c r="C113" s="69"/>
      <c r="D113" s="69"/>
      <c r="E113" s="47"/>
      <c r="F113" s="47"/>
      <c r="G113" s="66"/>
      <c r="H113" s="4"/>
      <c r="I113" s="4"/>
      <c r="J113" s="4"/>
    </row>
    <row r="114" spans="1:10" s="67" customFormat="1" x14ac:dyDescent="0.25">
      <c r="A114" s="69"/>
      <c r="B114" s="69"/>
      <c r="C114" s="69"/>
      <c r="D114" s="69"/>
      <c r="E114" s="47"/>
      <c r="F114" s="47"/>
      <c r="G114" s="66"/>
      <c r="H114" s="4"/>
      <c r="I114" s="4"/>
      <c r="J114" s="4"/>
    </row>
  </sheetData>
  <mergeCells count="20">
    <mergeCell ref="A6:C6"/>
    <mergeCell ref="I1:J1"/>
    <mergeCell ref="I2:J2"/>
    <mergeCell ref="I3:J3"/>
    <mergeCell ref="A4:J4"/>
    <mergeCell ref="A5:C5"/>
    <mergeCell ref="C109:D109"/>
    <mergeCell ref="G7:G8"/>
    <mergeCell ref="H7:H8"/>
    <mergeCell ref="I7:J7"/>
    <mergeCell ref="A106:E106"/>
    <mergeCell ref="A107:D107"/>
    <mergeCell ref="A108:D108"/>
    <mergeCell ref="I108:J108"/>
    <mergeCell ref="A7:A8"/>
    <mergeCell ref="B7:B8"/>
    <mergeCell ref="C7:C8"/>
    <mergeCell ref="D7:D8"/>
    <mergeCell ref="E7:E8"/>
    <mergeCell ref="F7:F8"/>
  </mergeCells>
  <pageMargins left="0.78740157480314965" right="0.78740157480314965" top="1.1811023622047245" bottom="0.39370078740157483" header="0" footer="0"/>
  <pageSetup paperSize="9" scale="48" fitToHeight="6" orientation="landscape" verticalDpi="0" r:id="rId1"/>
  <headerFooter differentFirst="1">
    <oddHeader xml:space="preserve">&amp;C
&amp;P&amp;R
Продовження додатка 6
</oddHeader>
  </headerFooter>
  <rowBreaks count="5" manualBreakCount="5">
    <brk id="26" max="9" man="1"/>
    <brk id="44" max="9" man="1"/>
    <brk id="64" max="9" man="1"/>
    <brk id="83" max="9" man="1"/>
    <brk id="10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23.02 №1-40</vt:lpstr>
      <vt:lpstr>'сесія 23.02 №1-40'!Заголовки_для_друку</vt:lpstr>
      <vt:lpstr>'сесія 23.02 №1-40'!Область_друку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2024-02-22T11:25:56Z</cp:lastPrinted>
  <dcterms:created xsi:type="dcterms:W3CDTF">2024-01-16T08:52:18Z</dcterms:created>
  <dcterms:modified xsi:type="dcterms:W3CDTF">2024-02-22T11:32:14Z</dcterms:modified>
</cp:coreProperties>
</file>